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4"/>
  </bookViews>
  <sheets>
    <sheet name="прилож1" sheetId="4" r:id="rId1"/>
    <sheet name="прилож2" sheetId="5" r:id="rId2"/>
    <sheet name="прилож3" sheetId="6" r:id="rId3"/>
    <sheet name="прилож4" sheetId="7" r:id="rId4"/>
    <sheet name="прилож5" sheetId="8" r:id="rId5"/>
  </sheets>
  <externalReferences>
    <externalReference r:id="rId6"/>
    <externalReference r:id="rId7"/>
    <externalReference r:id="rId8"/>
  </externalReferences>
  <calcPr calcId="144525"/>
</workbook>
</file>

<file path=xl/calcChain.xml><?xml version="1.0" encoding="utf-8"?>
<calcChain xmlns="http://schemas.openxmlformats.org/spreadsheetml/2006/main">
  <c r="E118" i="8" l="1"/>
  <c r="F118" i="8"/>
  <c r="D118" i="8"/>
  <c r="E90" i="8"/>
  <c r="F90" i="8"/>
  <c r="D90" i="8"/>
  <c r="F111" i="8" l="1"/>
  <c r="E111" i="8"/>
  <c r="D111" i="8"/>
  <c r="F96" i="8"/>
  <c r="E96" i="8"/>
  <c r="D96" i="8"/>
  <c r="F87" i="8"/>
  <c r="D87" i="8"/>
  <c r="E87" i="8"/>
  <c r="F84" i="8"/>
  <c r="E84" i="8"/>
  <c r="D84" i="8"/>
  <c r="F79" i="8"/>
  <c r="E79" i="8"/>
  <c r="E75" i="8" s="1"/>
  <c r="D79" i="8"/>
  <c r="F75" i="8"/>
  <c r="D75" i="8"/>
  <c r="F67" i="8"/>
  <c r="E67" i="8"/>
  <c r="E51" i="8" s="1"/>
  <c r="D67" i="8"/>
  <c r="F53" i="8"/>
  <c r="F51" i="8" s="1"/>
  <c r="E53" i="8"/>
  <c r="D53" i="8"/>
  <c r="D51" i="8"/>
  <c r="F48" i="8"/>
  <c r="E48" i="8"/>
  <c r="D48" i="8"/>
  <c r="F42" i="8"/>
  <c r="E42" i="8"/>
  <c r="D42" i="8"/>
  <c r="F38" i="8"/>
  <c r="E38" i="8"/>
  <c r="D38" i="8"/>
  <c r="F34" i="8"/>
  <c r="E34" i="8"/>
  <c r="D34" i="8"/>
  <c r="F29" i="8"/>
  <c r="E29" i="8"/>
  <c r="E26" i="8" s="1"/>
  <c r="D29" i="8"/>
  <c r="F26" i="8"/>
  <c r="D26" i="8"/>
  <c r="F24" i="8"/>
  <c r="E24" i="8"/>
  <c r="D24" i="8"/>
  <c r="F21" i="8"/>
  <c r="F17" i="8" s="1"/>
  <c r="E21" i="8"/>
  <c r="D21" i="8"/>
  <c r="D17" i="8" s="1"/>
  <c r="E17" i="8"/>
  <c r="F14" i="8"/>
  <c r="F11" i="8" s="1"/>
  <c r="E14" i="8"/>
  <c r="D14" i="8"/>
  <c r="D11" i="8" s="1"/>
  <c r="E11" i="8"/>
  <c r="E28" i="7" l="1"/>
  <c r="D28" i="7"/>
  <c r="C28" i="7"/>
  <c r="B28" i="7"/>
  <c r="E27" i="7"/>
  <c r="D27" i="7"/>
  <c r="C27" i="7"/>
  <c r="B27" i="7"/>
  <c r="E26" i="7"/>
  <c r="D26" i="7"/>
  <c r="C26" i="7"/>
  <c r="B26" i="7"/>
  <c r="B24" i="7" s="1"/>
  <c r="B22" i="7" s="1"/>
  <c r="E25" i="7"/>
  <c r="D25" i="7"/>
  <c r="D24" i="7" s="1"/>
  <c r="D22" i="7" s="1"/>
  <c r="C25" i="7"/>
  <c r="E24" i="7"/>
  <c r="C24" i="7"/>
  <c r="E23" i="7"/>
  <c r="D23" i="7"/>
  <c r="C23" i="7"/>
  <c r="B23" i="7"/>
  <c r="E22" i="7"/>
  <c r="C22" i="7"/>
  <c r="E20" i="7"/>
  <c r="D20" i="7"/>
  <c r="C20" i="7"/>
  <c r="B20" i="7"/>
  <c r="E19" i="7"/>
  <c r="D19" i="7"/>
  <c r="C19" i="7"/>
  <c r="B19" i="7"/>
  <c r="E18" i="7"/>
  <c r="D18" i="7"/>
  <c r="C18" i="7"/>
  <c r="B18" i="7"/>
  <c r="E17" i="7"/>
  <c r="D17" i="7"/>
  <c r="C17" i="7"/>
  <c r="B17" i="7"/>
  <c r="E16" i="7"/>
  <c r="D16" i="7"/>
  <c r="C16" i="7"/>
  <c r="B16" i="7"/>
  <c r="E15" i="7"/>
  <c r="D15" i="7"/>
  <c r="C15" i="7"/>
  <c r="B15" i="7"/>
  <c r="E14" i="7"/>
  <c r="D14" i="7"/>
  <c r="C14" i="7"/>
  <c r="B14" i="7"/>
  <c r="E13" i="7"/>
  <c r="D13" i="7"/>
  <c r="C13" i="7"/>
  <c r="B13" i="7"/>
  <c r="E12" i="7"/>
  <c r="E21" i="7" s="1"/>
  <c r="D12" i="7"/>
  <c r="D21" i="7" s="1"/>
  <c r="C12" i="7"/>
  <c r="C21" i="7" s="1"/>
  <c r="B12" i="7"/>
  <c r="B21" i="7" s="1"/>
  <c r="G44" i="6" l="1"/>
  <c r="F44" i="6"/>
  <c r="E44" i="6"/>
  <c r="D44" i="6"/>
  <c r="C44" i="6"/>
  <c r="G43" i="6"/>
  <c r="F43" i="6"/>
  <c r="E43" i="6"/>
  <c r="D43" i="6"/>
  <c r="C43" i="6"/>
  <c r="G38" i="6"/>
  <c r="F38" i="6"/>
  <c r="E38" i="6"/>
  <c r="D38" i="6"/>
  <c r="C38" i="6"/>
  <c r="G37" i="6"/>
  <c r="G60" i="6" s="1"/>
  <c r="F37" i="6"/>
  <c r="F60" i="6" s="1"/>
  <c r="E37" i="6"/>
  <c r="E60" i="6" s="1"/>
  <c r="D37" i="6"/>
  <c r="D60" i="6" s="1"/>
  <c r="C37" i="6"/>
  <c r="C60" i="6" s="1"/>
  <c r="G30" i="6"/>
  <c r="F30" i="6"/>
  <c r="E30" i="6"/>
  <c r="D30" i="6"/>
  <c r="C30" i="6"/>
  <c r="G25" i="6"/>
  <c r="F25" i="6"/>
  <c r="E25" i="6"/>
  <c r="D25" i="6"/>
  <c r="C25" i="6"/>
  <c r="G21" i="6"/>
  <c r="F21" i="6"/>
  <c r="E21" i="6"/>
  <c r="D21" i="6"/>
  <c r="C21" i="6"/>
  <c r="G16" i="6"/>
  <c r="F16" i="6"/>
  <c r="E16" i="6"/>
  <c r="D16" i="6"/>
  <c r="C16" i="6"/>
  <c r="G13" i="6"/>
  <c r="G35" i="6" s="1"/>
  <c r="F13" i="6"/>
  <c r="F35" i="6" s="1"/>
  <c r="E13" i="6"/>
  <c r="E35" i="6" s="1"/>
  <c r="D13" i="6"/>
  <c r="D35" i="6" s="1"/>
  <c r="C13" i="6"/>
  <c r="C35" i="6" s="1"/>
  <c r="E49" i="5" l="1"/>
  <c r="D49" i="5"/>
  <c r="C49" i="5"/>
  <c r="B49" i="5"/>
  <c r="E48" i="5"/>
  <c r="D48" i="5"/>
  <c r="C48" i="5"/>
  <c r="B48" i="5"/>
  <c r="E47" i="5"/>
  <c r="D47" i="5"/>
  <c r="C47" i="5"/>
  <c r="B47" i="5"/>
  <c r="E46" i="5"/>
  <c r="D46" i="5"/>
  <c r="C46" i="5"/>
  <c r="B46" i="5"/>
  <c r="E43" i="5"/>
  <c r="D43" i="5"/>
  <c r="C43" i="5"/>
  <c r="B43" i="5"/>
  <c r="E42" i="5"/>
  <c r="D42" i="5"/>
  <c r="C42" i="5"/>
  <c r="B42" i="5"/>
  <c r="E41" i="5"/>
  <c r="D41" i="5"/>
  <c r="C41" i="5"/>
  <c r="B41" i="5"/>
  <c r="E40" i="5"/>
  <c r="D40" i="5"/>
  <c r="C40" i="5"/>
  <c r="B40" i="5"/>
  <c r="E39" i="5"/>
  <c r="D39" i="5"/>
  <c r="C39" i="5"/>
  <c r="B39" i="5"/>
  <c r="E38" i="5"/>
  <c r="D38" i="5"/>
  <c r="C38" i="5"/>
  <c r="B38" i="5"/>
  <c r="E37" i="5"/>
  <c r="D37" i="5"/>
  <c r="C37" i="5"/>
  <c r="B37" i="5"/>
  <c r="E36" i="5"/>
  <c r="D36" i="5"/>
  <c r="C36" i="5"/>
  <c r="B36" i="5"/>
  <c r="E35" i="5"/>
  <c r="D35" i="5"/>
  <c r="C35" i="5"/>
  <c r="B35" i="5"/>
  <c r="E34" i="5"/>
  <c r="D34" i="5"/>
  <c r="C34" i="5"/>
  <c r="B34" i="5"/>
  <c r="E33" i="5"/>
  <c r="D33" i="5"/>
  <c r="C33" i="5"/>
  <c r="B33" i="5"/>
  <c r="E32" i="5"/>
  <c r="D32" i="5"/>
  <c r="C32" i="5"/>
  <c r="B32" i="5"/>
  <c r="E31" i="5"/>
  <c r="D31" i="5"/>
  <c r="C31" i="5"/>
  <c r="B31" i="5"/>
  <c r="E30" i="5"/>
  <c r="D30" i="5"/>
  <c r="C30" i="5"/>
  <c r="B30" i="5"/>
  <c r="E27" i="5"/>
  <c r="D27" i="5"/>
  <c r="C27" i="5"/>
  <c r="B27" i="5"/>
  <c r="E26" i="5"/>
  <c r="D26" i="5"/>
  <c r="C26" i="5"/>
  <c r="B26" i="5"/>
  <c r="E23" i="5"/>
  <c r="D23" i="5"/>
  <c r="C23" i="5"/>
  <c r="B23" i="5"/>
  <c r="E22" i="5"/>
  <c r="D22" i="5"/>
  <c r="C22" i="5"/>
  <c r="B22" i="5"/>
  <c r="E21" i="5"/>
  <c r="D21" i="5"/>
  <c r="C21" i="5"/>
  <c r="B21" i="5"/>
  <c r="E18" i="5"/>
  <c r="D18" i="5"/>
  <c r="C18" i="5"/>
  <c r="B18" i="5"/>
  <c r="E16" i="5"/>
  <c r="D16" i="5"/>
  <c r="C16" i="5"/>
  <c r="B16" i="5"/>
  <c r="E11" i="5"/>
  <c r="E45" i="5" s="1"/>
  <c r="E50" i="5" s="1"/>
  <c r="D11" i="5"/>
  <c r="D45" i="5" s="1"/>
  <c r="D50" i="5" s="1"/>
  <c r="C11" i="5"/>
  <c r="C45" i="5" s="1"/>
  <c r="C50" i="5" s="1"/>
  <c r="B11" i="5"/>
  <c r="B45" i="5" s="1"/>
  <c r="B50" i="5" s="1"/>
  <c r="G232" i="4"/>
  <c r="F232" i="4"/>
  <c r="E232" i="4"/>
  <c r="D232" i="4"/>
  <c r="G230" i="4"/>
  <c r="F230" i="4"/>
  <c r="E230" i="4"/>
  <c r="D230" i="4"/>
  <c r="G228" i="4"/>
  <c r="F228" i="4"/>
  <c r="E228" i="4"/>
  <c r="D228" i="4"/>
  <c r="G214" i="4"/>
  <c r="F214" i="4"/>
  <c r="E214" i="4"/>
  <c r="D214" i="4"/>
  <c r="G213" i="4"/>
  <c r="F213" i="4"/>
  <c r="E213" i="4"/>
  <c r="D213" i="4"/>
  <c r="G210" i="4"/>
  <c r="F210" i="4"/>
  <c r="D210" i="4"/>
  <c r="G135" i="4"/>
  <c r="F135" i="4"/>
  <c r="E135" i="4"/>
  <c r="D135" i="4"/>
  <c r="G116" i="4"/>
  <c r="F116" i="4"/>
  <c r="E116" i="4"/>
  <c r="D116" i="4"/>
  <c r="G115" i="4"/>
  <c r="F115" i="4"/>
  <c r="E115" i="4"/>
  <c r="D115" i="4"/>
  <c r="G45" i="4"/>
  <c r="F45" i="4"/>
  <c r="E45" i="4"/>
  <c r="D45" i="4"/>
  <c r="G44" i="4"/>
  <c r="F44" i="4"/>
  <c r="E44" i="4"/>
  <c r="D44" i="4"/>
  <c r="G31" i="4"/>
  <c r="F31" i="4"/>
  <c r="E31" i="4"/>
  <c r="D31" i="4"/>
  <c r="G29" i="4"/>
  <c r="F29" i="4"/>
  <c r="E29" i="4"/>
  <c r="D29" i="4"/>
  <c r="G27" i="4"/>
  <c r="F27" i="4"/>
  <c r="E27" i="4"/>
  <c r="D27" i="4"/>
  <c r="G22" i="4"/>
  <c r="F22" i="4"/>
  <c r="D22" i="4"/>
  <c r="G18" i="4"/>
  <c r="F18" i="4"/>
  <c r="E18" i="4"/>
  <c r="D18" i="4"/>
  <c r="G13" i="4"/>
  <c r="G226" i="4" s="1"/>
  <c r="G248" i="4" s="1"/>
  <c r="F13" i="4"/>
  <c r="E13" i="4"/>
  <c r="E226" i="4" s="1"/>
  <c r="E248" i="4" s="1"/>
  <c r="D13" i="4"/>
  <c r="D226" i="4" s="1"/>
  <c r="D248" i="4" s="1"/>
  <c r="F226" i="4" l="1"/>
  <c r="F248" i="4" s="1"/>
</calcChain>
</file>

<file path=xl/sharedStrings.xml><?xml version="1.0" encoding="utf-8"?>
<sst xmlns="http://schemas.openxmlformats.org/spreadsheetml/2006/main" count="1591" uniqueCount="994">
  <si>
    <t>Информация</t>
  </si>
  <si>
    <t>ПРИЛОЖЕНИЕ 1</t>
  </si>
  <si>
    <t>о предприятиях розничной и оптовой торговли (типы предприятий торговли в соответствии с национальным стандартом</t>
  </si>
  <si>
    <t>РФ ГОСТ Р 51773-2009 «Услуги торговли. Классификация предприятий торговли»)</t>
  </si>
  <si>
    <t xml:space="preserve">                                                                                                                    (городской округ, муниципальный район)</t>
  </si>
  <si>
    <t>Наименование типа предприятия розничной торговли</t>
  </si>
  <si>
    <t>Организационно-правовая форма*</t>
  </si>
  <si>
    <t>Форма торгового обслуживания</t>
  </si>
  <si>
    <t>Количество рабочих мест</t>
  </si>
  <si>
    <t>количество сотрудников</t>
  </si>
  <si>
    <t>Площадь предприятия,кв.м</t>
  </si>
  <si>
    <t xml:space="preserve">Адрес,телефон,e-mail </t>
  </si>
  <si>
    <t xml:space="preserve"> Ф.И.О.руководителя</t>
  </si>
  <si>
    <t>общая</t>
  </si>
  <si>
    <t>в том числе, торговая площадь</t>
  </si>
  <si>
    <t xml:space="preserve">I. Универсальные магазины, </t>
  </si>
  <si>
    <t xml:space="preserve">всего - </t>
  </si>
  <si>
    <t>в том числе:</t>
  </si>
  <si>
    <t>Гипермаркет  (площадь не менее 4 000 м²);</t>
  </si>
  <si>
    <t>Универмаг (площадь не менее 3 500 м² – в городах, 650 м² – в сельской местности):</t>
  </si>
  <si>
    <t>Универсам (площадь не менее 200 м²);</t>
  </si>
  <si>
    <t>Супермаркет (площадь не менее 600 м²);</t>
  </si>
  <si>
    <t>"Луч"</t>
  </si>
  <si>
    <t xml:space="preserve">ООО </t>
  </si>
  <si>
    <t>смешанное обслуживание</t>
  </si>
  <si>
    <t>с.Варна ул.Гагарина, д.108/2, тел+7 951 486 33 18</t>
  </si>
  <si>
    <t>Ловчикова Е.В.</t>
  </si>
  <si>
    <t>"Солнечный"</t>
  </si>
  <si>
    <t>ООО</t>
  </si>
  <si>
    <t>с.Варна ул.Мира,д.10, тел 8(35142) 2-29-09</t>
  </si>
  <si>
    <t>Иванов С.И.</t>
  </si>
  <si>
    <t>Гастроном (площадь не менее 400 м²)</t>
  </si>
  <si>
    <t xml:space="preserve">II. Специализированные  магазины, всего - </t>
  </si>
  <si>
    <t>-специализированные продовольственные магазины (площадь не менее 18 м² широкий ассортимент продовольственных товаров одной группы – «Рыба», «Мясо», «Колбасы» и пр.)</t>
  </si>
  <si>
    <t xml:space="preserve">специализированные </t>
  </si>
  <si>
    <t>непродовольственные магазины (площадь не менее 18 м² широкий ассортимент непродовольственных товаров- «Обувь», «Зоотовары», «Мебель», «Цветы» и пр.)</t>
  </si>
  <si>
    <r>
      <t>III. Неспециализированные магазины</t>
    </r>
    <r>
      <rPr>
        <sz val="10"/>
        <color theme="1"/>
        <rFont val="Times New Roman"/>
        <family val="1"/>
        <charset val="204"/>
      </rPr>
      <t xml:space="preserve">, </t>
    </r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 - 10</t>
    </r>
  </si>
  <si>
    <t>Неспециализированные</t>
  </si>
  <si>
    <t>продовольственные магазины</t>
  </si>
  <si>
    <t>(площадь не менее 18 м² с узким ассортиментом продовольственных товаров повседневного спроса, индивидуальное обслуживание через прилавок с частичным самообслуживанием – «Продукты»)</t>
  </si>
  <si>
    <t xml:space="preserve">   “Макароныч 1”</t>
  </si>
  <si>
    <t>Самообслуживание</t>
  </si>
  <si>
    <t>с.Варна, ул.Кирова 66-В,
89220156572  makaronych1@spp.ru</t>
  </si>
  <si>
    <t>Лейс Наталья Владимировна</t>
  </si>
  <si>
    <t>"Прогресс"</t>
  </si>
  <si>
    <t>ИП</t>
  </si>
  <si>
    <t>через прилавок</t>
  </si>
  <si>
    <t>с.Варна,пер.Ленинский 6/3, тел:8 919 302 07 88</t>
  </si>
  <si>
    <t>Пристав И.В</t>
  </si>
  <si>
    <t>"Равис"</t>
  </si>
  <si>
    <t>ООО"Равис"</t>
  </si>
  <si>
    <t xml:space="preserve"> с.Варна пер.Ленинсий,д.6/1,пом 2.тел: 8 908 045 66 66</t>
  </si>
  <si>
    <t>Косилов А.Н.</t>
  </si>
  <si>
    <t>"Казахстанский"</t>
  </si>
  <si>
    <t>ч/прилавок</t>
  </si>
  <si>
    <t xml:space="preserve">с.Варна, ул.Кольцевая д.13, тел 8 919 315 37 13
 </t>
  </si>
  <si>
    <t>Мирончик В.А.</t>
  </si>
  <si>
    <t>с.Варна ул.Октябрьская 23Б</t>
  </si>
  <si>
    <t>"Алди"</t>
  </si>
  <si>
    <t>самообслужив</t>
  </si>
  <si>
    <t>с.Варна ,ул.Спартака д.1Г/4, тел:8(35142) 3 04 99</t>
  </si>
  <si>
    <t>Брыков Ю.Н.</t>
  </si>
  <si>
    <t>"Варненский каравай"</t>
  </si>
  <si>
    <t>с.Варна ул.Спартака д.23Б</t>
  </si>
  <si>
    <t>Исломов Е.В.</t>
  </si>
  <si>
    <t xml:space="preserve"> "У Михалыча"</t>
  </si>
  <si>
    <t xml:space="preserve">с.Варна, ул.Спартака, д.5А, тел 8 951 778 03 79 </t>
  </si>
  <si>
    <t>Мирошниченко В.М.</t>
  </si>
  <si>
    <t xml:space="preserve"> "Улыбка"</t>
  </si>
  <si>
    <t>с.Варна, ул. Гагарина д.169А, тел: 8 908 046 24 71</t>
  </si>
  <si>
    <t>Аюпва Н.Б.</t>
  </si>
  <si>
    <t>"Кристалл"</t>
  </si>
  <si>
    <t>с.Варна ул.Гагарина, д.197Б,</t>
  </si>
  <si>
    <t>Жабин А.В.</t>
  </si>
  <si>
    <t>"Фруктовый рай"</t>
  </si>
  <si>
    <t>с.Варна ул.Мира д.10</t>
  </si>
  <si>
    <t>Алиев Р.Х.</t>
  </si>
  <si>
    <t>"Гурман"</t>
  </si>
  <si>
    <t>с.Варна,ул.Юбилейная д.15</t>
  </si>
  <si>
    <t>Лозовая Т.Р.</t>
  </si>
  <si>
    <t xml:space="preserve">Неспециализированные непродовольственные магазины: </t>
  </si>
  <si>
    <t xml:space="preserve">-магазины «Промтовары» (площадь не менее 18 м², узкий ассортимент непродовольственных товаров; индивидуальное обслуживание через прилавок); </t>
  </si>
  <si>
    <t>магазин</t>
  </si>
  <si>
    <t>с.Бородиновка, площадь красных Партизан, 4а; 89127905474</t>
  </si>
  <si>
    <t>Фаткулин О.Ю.</t>
  </si>
  <si>
    <t>"Олимп"</t>
  </si>
  <si>
    <t xml:space="preserve">с Варна ул Октябрьская д.43, </t>
  </si>
  <si>
    <t>Кучеров А.И</t>
  </si>
  <si>
    <t>"Автозапчасти"</t>
  </si>
  <si>
    <t>с Варна ул Октябрьская, д.23А-1</t>
  </si>
  <si>
    <t>Иванов А.М.</t>
  </si>
  <si>
    <t>"Электротовары"</t>
  </si>
  <si>
    <t>с.Варна, ул.Кольцевая, д.13</t>
  </si>
  <si>
    <t>Аплеев А.С.</t>
  </si>
  <si>
    <t>"Тимир"</t>
  </si>
  <si>
    <t>с.Варна ул.Магнитогорская, д.118/1, тел:8 951 446 14 47</t>
  </si>
  <si>
    <t>Грязнова М.М.</t>
  </si>
  <si>
    <t>"Юрта"</t>
  </si>
  <si>
    <t>самообслуживание</t>
  </si>
  <si>
    <t>с.Варна ул.Гагарина</t>
  </si>
  <si>
    <t>"Электромир"</t>
  </si>
  <si>
    <t>с.Варна, ул Спартака, д.5А, тел</t>
  </si>
  <si>
    <t>Губайдулин Р.Р.</t>
  </si>
  <si>
    <t>"Левушка"</t>
  </si>
  <si>
    <t>с.Варна ул.октябрьская, д.136А/1</t>
  </si>
  <si>
    <t>Бабенко И.П.</t>
  </si>
  <si>
    <t>"Рахат"</t>
  </si>
  <si>
    <t>с.Варна, пер.Ленинский, д.6В,</t>
  </si>
  <si>
    <t>Тенизбаева А.С.</t>
  </si>
  <si>
    <t>"Ритуальные услуги"</t>
  </si>
  <si>
    <t>с.Варна, ул.Говорухина д.1/1</t>
  </si>
  <si>
    <t>Кудашкин В.В.</t>
  </si>
  <si>
    <t>"Свет"</t>
  </si>
  <si>
    <t>с.Варна ул.Юбилейная, д.13А</t>
  </si>
  <si>
    <t>"Водолей"</t>
  </si>
  <si>
    <t>с.Варна, ул Юбилейная, д.15А</t>
  </si>
  <si>
    <t>"Обувь"</t>
  </si>
  <si>
    <t xml:space="preserve">с.Варна ул.Спартака д.1Г/2 тел:8 951 446 14 70 </t>
  </si>
  <si>
    <t>Еркина Е.В.</t>
  </si>
  <si>
    <t>"Клен"</t>
  </si>
  <si>
    <t>с.Варна ул.Мира д.29, тел: 8 951 446 14 70</t>
  </si>
  <si>
    <t>PODIUM</t>
  </si>
  <si>
    <t xml:space="preserve">с.Варна ул.Гагарина д.109А, тел:89507326922 </t>
  </si>
  <si>
    <t>Распутникова О.</t>
  </si>
  <si>
    <t>"Малахит"</t>
  </si>
  <si>
    <t>с.Варна ул.Гагарина д.105А, тел:8 908 702 07 22</t>
  </si>
  <si>
    <t>Халиуллина Н.М.</t>
  </si>
  <si>
    <t>ROSKOSH</t>
  </si>
  <si>
    <t>BG</t>
  </si>
  <si>
    <t>с.Варна ул.Гагарина д.109, тел:89194059226</t>
  </si>
  <si>
    <t>Минеев Р.В.</t>
  </si>
  <si>
    <t>"Мир Красок"</t>
  </si>
  <si>
    <t>с,Варна, улГагарина д.106/1</t>
  </si>
  <si>
    <t>Бас С.М.</t>
  </si>
  <si>
    <t xml:space="preserve">с.Варна ул.Спартака д.1Г/5 тел: </t>
  </si>
  <si>
    <t>Ловчиков А.Ф.</t>
  </si>
  <si>
    <t>"Альянс"</t>
  </si>
  <si>
    <t>с.Варна, ул.Октябрьская д.115А</t>
  </si>
  <si>
    <t>"Эксперт"</t>
  </si>
  <si>
    <t>с.Варна ул.Гагарина д.106В, тел:8(35142)2 22 36</t>
  </si>
  <si>
    <t>Мурзагалеев Д.Ф.</t>
  </si>
  <si>
    <t>"Одежда"</t>
  </si>
  <si>
    <t xml:space="preserve">с.Варна ул.Мира д.17/1 тел </t>
  </si>
  <si>
    <t xml:space="preserve"> Бурибоев Н.Т.</t>
  </si>
  <si>
    <t>"Особняк"</t>
  </si>
  <si>
    <t>с.Варна ул.Мира д.17/1</t>
  </si>
  <si>
    <t>Теплякова С.Р</t>
  </si>
  <si>
    <t>"ВзялСделал"</t>
  </si>
  <si>
    <t>с.Варна пер.Ленинский д.6В</t>
  </si>
  <si>
    <t>Питателев А.В.</t>
  </si>
  <si>
    <t>"Жемчужина"</t>
  </si>
  <si>
    <t>с.Варна ул.Октябрькся д.99</t>
  </si>
  <si>
    <t>Аюпова Л.В.</t>
  </si>
  <si>
    <t>"Все для бани"</t>
  </si>
  <si>
    <t>с.Варна,ул.Гагарина д.112 пом2, тел:8 98 820 64 01, alekx.utizkih@Yandex</t>
  </si>
  <si>
    <t>Утицких А.М.</t>
  </si>
  <si>
    <t>"Визит"</t>
  </si>
  <si>
    <t>с.Варна ул.Гагарина д.106Б, тел:8 919 352 22 74</t>
  </si>
  <si>
    <t>Бисембаева М.Р.</t>
  </si>
  <si>
    <t>"Орхидея"</t>
  </si>
  <si>
    <t>с.Варна ул.Спартака д.1 /18</t>
  </si>
  <si>
    <t>Липатова О.В.</t>
  </si>
  <si>
    <t>"Товары для дома"</t>
  </si>
  <si>
    <t>с.Варна ул.Гагарина д.111</t>
  </si>
  <si>
    <t>Блинов А.Н.</t>
  </si>
  <si>
    <t>"Пеппи"</t>
  </si>
  <si>
    <t>с.Варна,ул.Гагарина д.108Б, тел:8 904 972 47 37</t>
  </si>
  <si>
    <t>Лешко И.И.</t>
  </si>
  <si>
    <t>"Байкер"</t>
  </si>
  <si>
    <t>с.Варна, ул.Гагарина д.106А, тел:8 919 321 57  14, petrkuz12@mail.кг</t>
  </si>
  <si>
    <t>Кузнецов П.И.</t>
  </si>
  <si>
    <t>с.Варна, ул.Гагарина д.105, тел:8 908 702 07 22</t>
  </si>
  <si>
    <t>"Енисей сервис"</t>
  </si>
  <si>
    <t>с.Варна ул.Ленина д.2/1 стр.3</t>
  </si>
  <si>
    <t>Арчая К.Г.</t>
  </si>
  <si>
    <t>"Импульс"</t>
  </si>
  <si>
    <t>с.Варна, ул.Гагарина, д.8Б,</t>
  </si>
  <si>
    <t>Черных В.И.</t>
  </si>
  <si>
    <t>"Башмачок"</t>
  </si>
  <si>
    <t>с.Варна ул.Юбилейная, д.2А-3</t>
  </si>
  <si>
    <t>Юсупова Р.Г.</t>
  </si>
  <si>
    <t>"Сантехника"</t>
  </si>
  <si>
    <t>самообсл.</t>
  </si>
  <si>
    <t>с.Варна ул.Спартаа 29 пам 1</t>
  </si>
  <si>
    <t>"Клевое место"</t>
  </si>
  <si>
    <t>самообслуж</t>
  </si>
  <si>
    <t>с.Варна ул.Гагарина,д.112 пом2, тел: 8 908 820 64 01</t>
  </si>
  <si>
    <t>"Эльф"</t>
  </si>
  <si>
    <t xml:space="preserve">с.Варна ул.Спартака д.20пом 6, тел: 8 912 895 68 50 </t>
  </si>
  <si>
    <t>Говердовская Л.В.</t>
  </si>
  <si>
    <t>"Мандарин"</t>
  </si>
  <si>
    <t>с.Варна ул Кирова, д 67/1</t>
  </si>
  <si>
    <t xml:space="preserve"> Малютин И.В.</t>
  </si>
  <si>
    <t>"Миледи"</t>
  </si>
  <si>
    <t>с.Варна ул.Спартака, д20 пом3</t>
  </si>
  <si>
    <t>Зонова Л.Н.</t>
  </si>
  <si>
    <t>"Сельхоззапчасти"</t>
  </si>
  <si>
    <t>с.Варна ул.Северная,д.26</t>
  </si>
  <si>
    <t>Суслов О.А.</t>
  </si>
  <si>
    <t>"Айсберг"</t>
  </si>
  <si>
    <t>Иванов А.П.</t>
  </si>
  <si>
    <t>"Техностиль"</t>
  </si>
  <si>
    <t>с.Варна ул.Гагарина д.6/1, тел:8 908 045 66 60</t>
  </si>
  <si>
    <t>МиркайдаровР.Ж</t>
  </si>
  <si>
    <t>"Рыболов"</t>
  </si>
  <si>
    <t>с.Варна ул. Говорухина д.20А</t>
  </si>
  <si>
    <t>Артемьева С.П.</t>
  </si>
  <si>
    <t>"220W"</t>
  </si>
  <si>
    <t>с.Варна, улГоворухина д.20А</t>
  </si>
  <si>
    <t>Зауголков И.И.</t>
  </si>
  <si>
    <t>"Кокетна"</t>
  </si>
  <si>
    <t>с.Варна ул. Спартака д.36-1</t>
  </si>
  <si>
    <t>Пятина А.М.</t>
  </si>
  <si>
    <t>"1000 Мелочей"</t>
  </si>
  <si>
    <t>частичное обслуживание</t>
  </si>
  <si>
    <t>с.Варна ул Завалищина д.27, тел.8 (351 42)3 00 99</t>
  </si>
  <si>
    <t>Брынков Ю.М.</t>
  </si>
  <si>
    <t>"Сказка"</t>
  </si>
  <si>
    <t>с.Варнаул.ул .Спартака д.29/1 пом2</t>
  </si>
  <si>
    <t>Коростелев А.Н.</t>
  </si>
  <si>
    <t>"Пивная лавка"</t>
  </si>
  <si>
    <t>с.Вана ул.Гагарина д.97А</t>
  </si>
  <si>
    <t>Мазеев Д.М.</t>
  </si>
  <si>
    <t>"Глобус"</t>
  </si>
  <si>
    <t>с.Вана, л.Гагарина, д.105, тел: 8 919 351 00 49</t>
  </si>
  <si>
    <t>Холматова Л.Г.</t>
  </si>
  <si>
    <t>"Мебель"</t>
  </si>
  <si>
    <t xml:space="preserve"> самообслуживание</t>
  </si>
  <si>
    <t>с.Варна ул Гагарина д.108А, тел: 8 904 973 96 10</t>
  </si>
  <si>
    <t xml:space="preserve"> Чаганов В.В.</t>
  </si>
  <si>
    <t xml:space="preserve">с.Варна ул.Гагарина, д.106В, тел 8 (351 42) 2 22 36,varnaexpert@mail.ru </t>
  </si>
  <si>
    <t>Мурзагалеев Ф.Д.</t>
  </si>
  <si>
    <t>"Мастер"</t>
  </si>
  <si>
    <t>с.Вана ул.Завалищина, д.23</t>
  </si>
  <si>
    <t>Нагорный Ю. В.</t>
  </si>
  <si>
    <t>"Эдем"</t>
  </si>
  <si>
    <t>с.Варна, ул.Спартака д.20 пом5</t>
  </si>
  <si>
    <t>Дульцева Т.В.</t>
  </si>
  <si>
    <t>"Юника"</t>
  </si>
  <si>
    <t>с.Варна ул.Спартака д.20, пом1</t>
  </si>
  <si>
    <t>Анохина Ю.С.</t>
  </si>
  <si>
    <t>"Пирамида"</t>
  </si>
  <si>
    <t>с.Вана ул.Юбилейная д.2-2,</t>
  </si>
  <si>
    <t>Козлов А.С.</t>
  </si>
  <si>
    <t>"СпалСпалыч"</t>
  </si>
  <si>
    <t>с.Варна ул.Гагарина д.112, тел: 8 951 481 08 73</t>
  </si>
  <si>
    <t>Гроза О.В.</t>
  </si>
  <si>
    <t>"Товыры для дома"</t>
  </si>
  <si>
    <t>с.Варна ул.Гагарина д.111, тел:8 908 046 24 55</t>
  </si>
  <si>
    <t>с.Варна ул.Октябрьскаяд.23А пом1</t>
  </si>
  <si>
    <t>Иванов А.И.</t>
  </si>
  <si>
    <t>"Строительный"</t>
  </si>
  <si>
    <t>с.Варна ул.Октябрьская д.23Б</t>
  </si>
  <si>
    <t>Чеботарева С.В.</t>
  </si>
  <si>
    <t>"Садовод"</t>
  </si>
  <si>
    <t>с.Варна ул.Октябрьская д.23А пом3</t>
  </si>
  <si>
    <t>"Активный отдых"</t>
  </si>
  <si>
    <t>с.Варна пер.Мостовой, д.1В, т. 8 908 059 79 68</t>
  </si>
  <si>
    <t>Кандауров В.А.</t>
  </si>
  <si>
    <t>с.Варна ул.Дружбы д.2/1, тел. 8 9511212963</t>
  </si>
  <si>
    <t>Ладин С.А.</t>
  </si>
  <si>
    <t>ул Гагарина,22</t>
  </si>
  <si>
    <t>Коногорова Т.В.</t>
  </si>
  <si>
    <t>"DNS"</t>
  </si>
  <si>
    <t>"ДНС Ритейл" с.Варна ул Спартак,18/1, 88007707999</t>
  </si>
  <si>
    <t>Демидова Олеся Олеговна</t>
  </si>
  <si>
    <t>магазин–салон (площадь не менее 18 м², индивидуальное обслуживание);</t>
  </si>
  <si>
    <t>магазин «Сток»;</t>
  </si>
  <si>
    <t>магазин «Секонд-хенд»;</t>
  </si>
  <si>
    <t>магазин «Комиссионный»</t>
  </si>
  <si>
    <t>Неспециализированные магазины со смешанным ассортиментом товаров:</t>
  </si>
  <si>
    <t>- магазин товаров повседневного спроса  (площадь не менее 60 м², ограниченный ассортимент продовольственных и непродовольственных товаров, преимущественно самообслуживание);</t>
  </si>
  <si>
    <t>ч/з прилавок</t>
  </si>
  <si>
    <t>Алексеевка ул.Садовая 28</t>
  </si>
  <si>
    <t>Козлова Е.В.</t>
  </si>
  <si>
    <t>Алди ИП Брыков Ю.Н.</t>
  </si>
  <si>
    <t>п Арчаглы-Аят ул Центральная 26</t>
  </si>
  <si>
    <t>Брыков ЮН</t>
  </si>
  <si>
    <t>торговая сеть "Копеечка"</t>
  </si>
  <si>
    <t>с.Бородиновка, ул.Братьев Соловых, 53; 89514773910</t>
  </si>
  <si>
    <t>Баутин С.В</t>
  </si>
  <si>
    <t>с.Бородиновка, ул.Томина, 20б; 89028959888</t>
  </si>
  <si>
    <t>Брыков</t>
  </si>
  <si>
    <t xml:space="preserve"> м-н “Макароныч 8”</t>
  </si>
  <si>
    <t>с.Варна ул Островского 29/ а</t>
  </si>
  <si>
    <t>Берестов П.А.</t>
  </si>
  <si>
    <t xml:space="preserve"> м-н “Макароныч 15”</t>
  </si>
  <si>
    <t>с.Варна ул Гагарина,97/а</t>
  </si>
  <si>
    <t>"Панорама"</t>
  </si>
  <si>
    <t>самоо</t>
  </si>
  <si>
    <t>с.Варна ул.Октябрьская д.22, тел;8 912 321 55 10</t>
  </si>
  <si>
    <t>Юсупов А.Б</t>
  </si>
  <si>
    <t>"Морячок"</t>
  </si>
  <si>
    <t xml:space="preserve">с.Варна ул.Ленина д.12 </t>
  </si>
  <si>
    <t>Шинкоренко А.В.</t>
  </si>
  <si>
    <t>"Беленький"</t>
  </si>
  <si>
    <t>с.Варна ул.Кольцевая д.3</t>
  </si>
  <si>
    <t>Киржацкий Ю.Л.</t>
  </si>
  <si>
    <t>"Каприз"</t>
  </si>
  <si>
    <t>с.Варна ул.Гагарина д.197А</t>
  </si>
  <si>
    <t>Кукурудза А.А.</t>
  </si>
  <si>
    <t>"BerБир"</t>
  </si>
  <si>
    <t>с.Варна ул.Завалищина  д.25 т8951 485 05 05</t>
  </si>
  <si>
    <t>Комаров Н.Н.</t>
  </si>
  <si>
    <t>"Автовокзал"</t>
  </si>
  <si>
    <t>ТК</t>
  </si>
  <si>
    <t>самообслуж.</t>
  </si>
  <si>
    <t>с.Варна ул.Лениа д.32</t>
  </si>
  <si>
    <t>Гулевич О.</t>
  </si>
  <si>
    <t>магазин "Вербена"</t>
  </si>
  <si>
    <t xml:space="preserve">п.Красный Октябрь, ул.Гагарина 36б </t>
  </si>
  <si>
    <t>Ермолаева М.А.</t>
  </si>
  <si>
    <t>с. Николаевка ул Садовая 14</t>
  </si>
  <si>
    <t>Соколова Е.И.</t>
  </si>
  <si>
    <t xml:space="preserve"> "Алди"</t>
  </si>
  <si>
    <t>с.Новый Урал</t>
  </si>
  <si>
    <t xml:space="preserve"> "Рассвет"</t>
  </si>
  <si>
    <t>п.Красная Заря</t>
  </si>
  <si>
    <t>Шалюта Д.Л.</t>
  </si>
  <si>
    <t>"Ассорти"</t>
  </si>
  <si>
    <t>п.Новопокровка ул.Советская д.66в</t>
  </si>
  <si>
    <t>Белалова Г.В.</t>
  </si>
  <si>
    <t xml:space="preserve">Магазин </t>
  </si>
  <si>
    <t>ип</t>
  </si>
  <si>
    <t>с. Толсты ул. Кооперативная,14 9123052649</t>
  </si>
  <si>
    <t>Шильтенов Марат Асатович</t>
  </si>
  <si>
    <t>- «Минимаркет» (площадь не менее 40 м² и не более 50 м², самообслуживание)</t>
  </si>
  <si>
    <t>минимаркет</t>
  </si>
  <si>
    <t>Алексеевка Набережная 14</t>
  </si>
  <si>
    <t>Пимахина Т.В.</t>
  </si>
  <si>
    <t>Алексеевка Набержная 28</t>
  </si>
  <si>
    <t>Балыкова М.А.</t>
  </si>
  <si>
    <t>Алексеевка ул. Садовая 29</t>
  </si>
  <si>
    <t>ИП "Иванова Л.И."</t>
  </si>
  <si>
    <t>п.Арчаглы-Аят, ул. Чкалова д.4</t>
  </si>
  <si>
    <t>Иванова Л.И.</t>
  </si>
  <si>
    <t>Ип Русанов В.Н.</t>
  </si>
  <si>
    <t>с.Александровка ул Советская 16а</t>
  </si>
  <si>
    <t>Зарков И.А.</t>
  </si>
  <si>
    <t>"Серебряный дождь"</t>
  </si>
  <si>
    <t>Коннов Ю.Н.</t>
  </si>
  <si>
    <t>ИП Коннов Ю.Н.</t>
  </si>
  <si>
    <t>с.Александровка, ул. Советская д. 16а</t>
  </si>
  <si>
    <t>п.Арчаглы-Аят, ул. Центральная д.25</t>
  </si>
  <si>
    <t>Магазин "Елена"</t>
  </si>
  <si>
    <t>с.Александровка, ул. Советская д.15</t>
  </si>
  <si>
    <t>Леоненко Е.Г.</t>
  </si>
  <si>
    <t>ИП Манчик Н.Р.</t>
  </si>
  <si>
    <t>п.Алакамыс, ул. Мира д.1</t>
  </si>
  <si>
    <t>Манчик Н.Р.</t>
  </si>
  <si>
    <t>Автозапровочная станция ООО "Комплекс Н."</t>
  </si>
  <si>
    <t>п.Арчаглы-Аят, ул. Центральная</t>
  </si>
  <si>
    <t>Нагаев А.М.</t>
  </si>
  <si>
    <t>с.Александровка ул. Советская д.36</t>
  </si>
  <si>
    <t xml:space="preserve">Русанов Г.Н.  </t>
  </si>
  <si>
    <t>с.Бородиновка, ул.Братьев Соловых, 87/2 ; 89191125851</t>
  </si>
  <si>
    <t>Чернева Наталья Васильевна</t>
  </si>
  <si>
    <t>с.Бородиновка, ул.Советская, 35а; 89193488106</t>
  </si>
  <si>
    <t>Замогильная Елена Николаевна</t>
  </si>
  <si>
    <t>"Радуга"</t>
  </si>
  <si>
    <t>с.Варна ул.Пугачева д.8Б</t>
  </si>
  <si>
    <t>Мальцев А.П.</t>
  </si>
  <si>
    <t>"Пивков"</t>
  </si>
  <si>
    <t>с.Варна пер.Пионерский д.2</t>
  </si>
  <si>
    <t>Чалышева Г.М.</t>
  </si>
  <si>
    <t>"Арго"</t>
  </si>
  <si>
    <t>с.Варна ул.Заречная д.8А</t>
  </si>
  <si>
    <t>Фарахова И.Г.</t>
  </si>
  <si>
    <t>с.Варна ул.Гагарина197Б</t>
  </si>
  <si>
    <t>#zaПивcom</t>
  </si>
  <si>
    <t>с.Варна ул.Спартака д.18, т. 8 904 811 44 54</t>
  </si>
  <si>
    <t>Попова Н.А.</t>
  </si>
  <si>
    <t xml:space="preserve"> м-н “Макароныч 2”</t>
  </si>
  <si>
    <t xml:space="preserve"> Через прилавок</t>
  </si>
  <si>
    <t>с Варна ул.Пугачева ,1 89220162320 makaronych2@spp.ru</t>
  </si>
  <si>
    <t>"Каскад"</t>
  </si>
  <si>
    <t>с.Варна ул.Ленина д.6-17, тел:8  (351 42) 3 0499</t>
  </si>
  <si>
    <t>"Русь"</t>
  </si>
  <si>
    <t>с.Варна ул.Гагарина д.107А, тел:8 908 059 81 00</t>
  </si>
  <si>
    <t>Шафеев В.Х.</t>
  </si>
  <si>
    <t xml:space="preserve"> "Макароныч 7"</t>
  </si>
  <si>
    <t>с.Варна ул.Юбилейная д.2-1</t>
  </si>
  <si>
    <t xml:space="preserve"> м-н “Макароныч 12”</t>
  </si>
  <si>
    <t>с.Варна,ул. Дорожная,2 б</t>
  </si>
  <si>
    <t>"Пивной порт"</t>
  </si>
  <si>
    <t>с.Варна ул.Магнитогорская, д.176</t>
  </si>
  <si>
    <t>Кремлев А.</t>
  </si>
  <si>
    <t>минимаркет "Ромашка"</t>
  </si>
  <si>
    <t>с.Казановка,ул.Центральная,111 Б</t>
  </si>
  <si>
    <t>Нурмухамбетов Талгат Жангельдиевич</t>
  </si>
  <si>
    <t xml:space="preserve">минимаркет "Елена" </t>
  </si>
  <si>
    <t>Казановка пер Школьный д 131</t>
  </si>
  <si>
    <t>Балыков М.А.</t>
  </si>
  <si>
    <t xml:space="preserve"> "Бриз"</t>
  </si>
  <si>
    <t>с Катенино ул Советская  д  31 а</t>
  </si>
  <si>
    <t>Рахмангулова Г.А.</t>
  </si>
  <si>
    <t xml:space="preserve">  "Алди"</t>
  </si>
  <si>
    <t>с Катенино ул Мира  д  33</t>
  </si>
  <si>
    <t>магазин"Алди"</t>
  </si>
  <si>
    <t>п.Красный Октябрь, ул.Школьная д.9</t>
  </si>
  <si>
    <t>магазин "Мечта"</t>
  </si>
  <si>
    <t xml:space="preserve">п.Красный Октябрь ул.Гагарина д.21Б/1 </t>
  </si>
  <si>
    <t>магазин "Продукты"</t>
  </si>
  <si>
    <t xml:space="preserve">п.Красный Октябрь, ул.Целинная д.1-1 </t>
  </si>
  <si>
    <t>Колеватых Н.Н.</t>
  </si>
  <si>
    <t>п.Белоглинка ул.Лесная д.2-2</t>
  </si>
  <si>
    <t>Кочкина С.С.</t>
  </si>
  <si>
    <t>магазин "Каприз"</t>
  </si>
  <si>
    <t xml:space="preserve">с.Городище ул.Гоголя д.16 </t>
  </si>
  <si>
    <t>Воровщикова М.С.</t>
  </si>
  <si>
    <t>п.Ракитный ул.Целинная д.29</t>
  </si>
  <si>
    <t>Татьянчикова Л.В.</t>
  </si>
  <si>
    <t>магазин "Огонек"</t>
  </si>
  <si>
    <t>с.Кулевчи ул.Завалищина ,33 тел.89320155990</t>
  </si>
  <si>
    <t>Молчанова Н.Н</t>
  </si>
  <si>
    <t>магазин "Околица"</t>
  </si>
  <si>
    <t>с.Кулевчи ул.Лесная,27 тел.83514223685</t>
  </si>
  <si>
    <t>Плешкова С.А.</t>
  </si>
  <si>
    <t>магазин "Мэри"</t>
  </si>
  <si>
    <t>с.Кулевчи ул.Труда,8А</t>
  </si>
  <si>
    <t>Жесупова Ж.П.</t>
  </si>
  <si>
    <t>магазин "Радуга"</t>
  </si>
  <si>
    <t>с.Кулевчи ул.Мира,21</t>
  </si>
  <si>
    <t>Черняев В.И</t>
  </si>
  <si>
    <t>магазин "Ангелина"</t>
  </si>
  <si>
    <t>с.Кулевчи ул.Школная 34А</t>
  </si>
  <si>
    <t>Антонов С.А.</t>
  </si>
  <si>
    <t>с.Владимировка ул.Мира,52/2</t>
  </si>
  <si>
    <t>Митина А.В.</t>
  </si>
  <si>
    <t>с.Владимировка ул.Центральная,15А тел.89227422384</t>
  </si>
  <si>
    <t>магазин "Уралочка"</t>
  </si>
  <si>
    <t>с.Кулевчи ул.Школьная 39А тел.89123281961</t>
  </si>
  <si>
    <t>ИП Кузьмина Н.И.</t>
  </si>
  <si>
    <t>магазин"</t>
  </si>
  <si>
    <t>с.Владимировка ул.Школьная 5/1</t>
  </si>
  <si>
    <t>Егоров А.А</t>
  </si>
  <si>
    <t>магазин  "Дарига"</t>
  </si>
  <si>
    <t>п.Новокулевчи ул.Крайняя,3</t>
  </si>
  <si>
    <t>Жесупов Ж.П.</t>
  </si>
  <si>
    <t>магазин"АРЗУ"</t>
  </si>
  <si>
    <t>Лейпциг            ул. Советская д.86</t>
  </si>
  <si>
    <t>Алиева У.К.</t>
  </si>
  <si>
    <t>магазин"Светлана"</t>
  </si>
  <si>
    <t>с. Лейпциг       ул. Юбилейная д. 7</t>
  </si>
  <si>
    <t>Егармина Т.А.</t>
  </si>
  <si>
    <t>магазин "Березка"</t>
  </si>
  <si>
    <t>Головин С.В.</t>
  </si>
  <si>
    <t>"Фарс"</t>
  </si>
  <si>
    <t>с.Николаевка ул Набережная 16</t>
  </si>
  <si>
    <t>Стародубцева Ф.З.</t>
  </si>
  <si>
    <t>с.Николаевка ул Садовая 16/2</t>
  </si>
  <si>
    <t>Танайцева З.П.</t>
  </si>
  <si>
    <t>" У Юляши"</t>
  </si>
  <si>
    <t>с.Николаевка ул Зеленая 33</t>
  </si>
  <si>
    <t>Нурмухамбетов Г.Ж.</t>
  </si>
  <si>
    <t>"Рассвет"</t>
  </si>
  <si>
    <t>п. Большевик</t>
  </si>
  <si>
    <t>Шильтинова Р.А</t>
  </si>
  <si>
    <t>"Тося-Бося"</t>
  </si>
  <si>
    <t>п.Дружный</t>
  </si>
  <si>
    <t>Сгибнева Т.В.</t>
  </si>
  <si>
    <t>п. Правда</t>
  </si>
  <si>
    <t>Бахматова М.Ш</t>
  </si>
  <si>
    <t>"Большой"</t>
  </si>
  <si>
    <t>п.Правда</t>
  </si>
  <si>
    <t>Киржацких В.А</t>
  </si>
  <si>
    <t>"Шанс"</t>
  </si>
  <si>
    <t>Саламат</t>
  </si>
  <si>
    <t>Кашникова В.И.</t>
  </si>
  <si>
    <t>"Марина"</t>
  </si>
  <si>
    <t>п.Новый урал</t>
  </si>
  <si>
    <t>Мельникова М.М</t>
  </si>
  <si>
    <t>Беркимбаева А.У.</t>
  </si>
  <si>
    <t>"Мария"</t>
  </si>
  <si>
    <t>п.Саламат</t>
  </si>
  <si>
    <t>Патапов С.А.</t>
  </si>
  <si>
    <t xml:space="preserve"> п.Правда</t>
  </si>
  <si>
    <t>Быкова Л.</t>
  </si>
  <si>
    <t>"Ксения"</t>
  </si>
  <si>
    <t>Журавлева Н.С.</t>
  </si>
  <si>
    <t>"Хозтовары"</t>
  </si>
  <si>
    <t>п.Новопокровка ул.Зеленая д.59</t>
  </si>
  <si>
    <t>п.Новопокровка пер.Школьный д.8</t>
  </si>
  <si>
    <t>Гайфулина И.А.</t>
  </si>
  <si>
    <t>"Мэри"</t>
  </si>
  <si>
    <t>п.Алтырка ул.Центральная д.15а</t>
  </si>
  <si>
    <t>Назаров Р.Р.</t>
  </si>
  <si>
    <t>п.Солнце ул Центральная,5 89227569236</t>
  </si>
  <si>
    <t>Сергалеева Любовь Николаевна</t>
  </si>
  <si>
    <t>магазин "Продукты от Иваныча"</t>
  </si>
  <si>
    <t>с.Толсты ул Центральная 5 89127777558</t>
  </si>
  <si>
    <t>Цыганов Андрей Иванович.</t>
  </si>
  <si>
    <t>магазин "Элегия"</t>
  </si>
  <si>
    <t>с. Толсты ул Юбилейная 11 89120827697</t>
  </si>
  <si>
    <t>Сгибнева Татьяна Васильевна</t>
  </si>
  <si>
    <t>магазин "У Иваныча"</t>
  </si>
  <si>
    <t>с. Толсты ул Центральная</t>
  </si>
  <si>
    <t>Неспециализированное предприятие торговли с комбинированным ассортиментом товаров:</t>
  </si>
  <si>
    <t>- «Торговый Дом» (площадь не менее 1 000 м²,  многопрофильное предприятие торговли, организованная стоянка для парковки автотранспорта – «Фокус»,«Горки»,«Радуга»,«КС»);</t>
  </si>
  <si>
    <t>- Товары для дома, для детей, для женщин, для мужчин, для новобрачных, для молодежи и т.п.</t>
  </si>
  <si>
    <t xml:space="preserve">Неспециализированное предприятие торговли: </t>
  </si>
  <si>
    <t xml:space="preserve"> магазин Кеш енд Керри», «Дискаунтер» (площадь не нормируется, реализация товаров с невысоким уровнем наценок – «Пятерочка», «Дикси», «Магнит», «Монетка»)</t>
  </si>
  <si>
    <t>"Красное Белое"</t>
  </si>
  <si>
    <t xml:space="preserve">самообслуживание </t>
  </si>
  <si>
    <t>с.Варна ул. Спартака д.1Г/3</t>
  </si>
  <si>
    <t>Котельникоа Е.А.</t>
  </si>
  <si>
    <t>с.Варна ул.Октябрьская д.89</t>
  </si>
  <si>
    <t>"Магнит"</t>
  </si>
  <si>
    <t>ЗАО</t>
  </si>
  <si>
    <t>с.Варна ул.Пролетарская д.43</t>
  </si>
  <si>
    <t>Сальников Е.А.</t>
  </si>
  <si>
    <t>с.Варна ул.Октябрьская д127</t>
  </si>
  <si>
    <t>"Азия"</t>
  </si>
  <si>
    <t>с.Варна пе.Мостовой  д.1В</t>
  </si>
  <si>
    <t>Сурхиева Т.В.</t>
  </si>
  <si>
    <t>"Монетка"</t>
  </si>
  <si>
    <t>с.Варна пер.Мостовой д.1В</t>
  </si>
  <si>
    <t>Хусаинова Г.Р.</t>
  </si>
  <si>
    <t>"Светофор"</t>
  </si>
  <si>
    <t>с.Варна ул.Кольцевая .2</t>
  </si>
  <si>
    <t>Сироткин И.В.</t>
  </si>
  <si>
    <t>"Копеечка"</t>
  </si>
  <si>
    <t>с.Варна ул Спартака, д.18/1</t>
  </si>
  <si>
    <t>Баутин С.В.</t>
  </si>
  <si>
    <t>"Фикс Прайс"</t>
  </si>
  <si>
    <t>с.Варна ул.Спартака, д.18/1, 8 908 816 15 80</t>
  </si>
  <si>
    <t>Мыльникова Е.Н.</t>
  </si>
  <si>
    <t xml:space="preserve">- магазины «Бутик» (площадь не менее 18 м², ограниченный ассортимент модных товаров одной группы, реализация товаров с высоким уровнем наценок, постоянное обновление ассортимента по сезонам, коллекциям, брендам) </t>
  </si>
  <si>
    <t>IV.Интерент-магазин:</t>
  </si>
  <si>
    <t xml:space="preserve">ИТОГО МАГАЗИНОВ </t>
  </si>
  <si>
    <t>Рынки</t>
  </si>
  <si>
    <t>Ярмарки</t>
  </si>
  <si>
    <t>МУП</t>
  </si>
  <si>
    <t>Киоски, палатки</t>
  </si>
  <si>
    <t>с.Бородиновка</t>
  </si>
  <si>
    <t>Павильоны</t>
  </si>
  <si>
    <t xml:space="preserve"> м-н “Макароныч 10”</t>
  </si>
  <si>
    <t>с ул.Мира 10а</t>
  </si>
  <si>
    <t>Лейс Н.В.</t>
  </si>
  <si>
    <t xml:space="preserve"> м-н “Макароныч 6”</t>
  </si>
  <si>
    <t>с.Варна, ул.Магнитогорская 1/1 89220162352 makaronych6@spp.ru</t>
  </si>
  <si>
    <t xml:space="preserve"> м-н “Макароныч 11”</t>
  </si>
  <si>
    <t xml:space="preserve">457200,Челябинская обл.,с.Варна, ул.Пугачева,38б         </t>
  </si>
  <si>
    <r>
      <t>с</t>
    </r>
    <r>
      <rPr>
        <sz val="10"/>
        <color theme="1"/>
        <rFont val="Times New Roman"/>
        <family val="1"/>
        <charset val="204"/>
      </rPr>
      <t>.Варна ул.Магнитогорская д.1/1</t>
    </r>
  </si>
  <si>
    <t>Беркембаева</t>
  </si>
  <si>
    <t>"МТС"</t>
  </si>
  <si>
    <t>ООО связь Ритеел</t>
  </si>
  <si>
    <t>с.Варна ул.Ленина д.32/1</t>
  </si>
  <si>
    <t>Бессмертный О.А.</t>
  </si>
  <si>
    <t>"ТЕЛЕ-2</t>
  </si>
  <si>
    <t>черз прилавок</t>
  </si>
  <si>
    <t>с.Варна ул.Ленина д.32/2</t>
  </si>
  <si>
    <t>Гришечкина Ж.Н.</t>
  </si>
  <si>
    <t>"Людмила"</t>
  </si>
  <si>
    <t>с.Варна ул.Кирова д.64</t>
  </si>
  <si>
    <t>ТатьянчиковаЛ.В.</t>
  </si>
  <si>
    <t>"Связной"</t>
  </si>
  <si>
    <t>с.Варна ул.Кирова д.60</t>
  </si>
  <si>
    <t>Бекмухайметова К.А.</t>
  </si>
  <si>
    <t>"Шаурма"</t>
  </si>
  <si>
    <t>с.Варна ул.Мира д.10Б</t>
  </si>
  <si>
    <t>Куракпаева Т.К.</t>
  </si>
  <si>
    <t>"Мясной Эксперт"</t>
  </si>
  <si>
    <t>с.Варна ул Мира д.10</t>
  </si>
  <si>
    <t>Поздеев Д.А.</t>
  </si>
  <si>
    <t>"Для Вас"</t>
  </si>
  <si>
    <t>ч\прилавок</t>
  </si>
  <si>
    <t>с.Варна  ул.Ст.Разина д.17</t>
  </si>
  <si>
    <t>"Киоск"</t>
  </si>
  <si>
    <t>с.Варна ул.Мира,д.10, т.8 951 448 96 87</t>
  </si>
  <si>
    <t>Султанов И.И.</t>
  </si>
  <si>
    <t>"Домашний текстиль"</t>
  </si>
  <si>
    <t xml:space="preserve"> самообсл</t>
  </si>
  <si>
    <t>с.Варна, ул.Мира д.10, т. 8 951 814 95 40</t>
  </si>
  <si>
    <t>Шарипов Ш.Р.</t>
  </si>
  <si>
    <t>"Фейерверки"</t>
  </si>
  <si>
    <t>с.Варна ул.Мира д.10, т8 922 011 01 00</t>
  </si>
  <si>
    <t>Шпиталенко Е.С.</t>
  </si>
  <si>
    <t xml:space="preserve"> "Шишка"</t>
  </si>
  <si>
    <t>с.Варна ул.Завалищина д.25, тел: 8 951 487082034</t>
  </si>
  <si>
    <t xml:space="preserve"> Костенко А.А..</t>
  </si>
  <si>
    <t>ИТОГО ПРЕДПРИЯТИЙ РОЗНИЧНОЙ ТОРГОВЛИ</t>
  </si>
  <si>
    <r>
      <t xml:space="preserve">Предприятия оптовой торговли </t>
    </r>
    <r>
      <rPr>
        <sz val="10"/>
        <color theme="1"/>
        <rFont val="Times New Roman"/>
        <family val="1"/>
        <charset val="204"/>
      </rPr>
      <t>в том числе:</t>
    </r>
  </si>
  <si>
    <t>- центр оптовой и мелкооптовой торговли</t>
  </si>
  <si>
    <t>(площадь не менее 5 000 м²)</t>
  </si>
  <si>
    <t>- универсальный общетоварный (продовольственный или непродовольственный) склад</t>
  </si>
  <si>
    <t>(площадь не нормируется)</t>
  </si>
  <si>
    <t>- магазин-склад</t>
  </si>
  <si>
    <t>(площадь не менее 650 м²)</t>
  </si>
  <si>
    <t>- прочие</t>
  </si>
  <si>
    <t xml:space="preserve">   </t>
  </si>
  <si>
    <t>ПРИЛОЖЕНИЕ 2</t>
  </si>
  <si>
    <t>Сводная информация</t>
  </si>
  <si>
    <r>
      <t xml:space="preserve">о предприятиях розничной и оптовой торговли </t>
    </r>
    <r>
      <rPr>
        <b/>
        <sz val="12"/>
        <color theme="1"/>
        <rFont val="Times New Roman"/>
        <family val="1"/>
        <charset val="204"/>
      </rPr>
      <t>Варненскому муниципальному району по состоянию на 01.01.2022 г.</t>
    </r>
  </si>
  <si>
    <r>
      <t xml:space="preserve">                                                                                                                          (городской округ, муниципальный район</t>
    </r>
    <r>
      <rPr>
        <sz val="12"/>
        <color theme="1"/>
        <rFont val="Times New Roman"/>
        <family val="1"/>
        <charset val="204"/>
      </rPr>
      <t>)</t>
    </r>
  </si>
  <si>
    <t>Наименование предприятия</t>
  </si>
  <si>
    <t>Количество</t>
  </si>
  <si>
    <t>Общая площадь предприятий  (кв. м)</t>
  </si>
  <si>
    <t>розничной торговли</t>
  </si>
  <si>
    <t>торговых объектов</t>
  </si>
  <si>
    <t>рабочих мест</t>
  </si>
  <si>
    <r>
      <t>I. Универсальные магазины,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всего </t>
    </r>
    <r>
      <rPr>
        <sz val="12"/>
        <color theme="1"/>
        <rFont val="Times New Roman"/>
        <family val="1"/>
        <charset val="204"/>
      </rPr>
      <t xml:space="preserve">- </t>
    </r>
  </si>
  <si>
    <t>В том числе:</t>
  </si>
  <si>
    <t>Гипермаркет</t>
  </si>
  <si>
    <t>Универмаг</t>
  </si>
  <si>
    <t>Универсам</t>
  </si>
  <si>
    <t>Супермаркет</t>
  </si>
  <si>
    <t>Гастроном</t>
  </si>
  <si>
    <t xml:space="preserve">II. Специализированные  магазины, </t>
  </si>
  <si>
    <t>Специализированные продовольственные магазины</t>
  </si>
  <si>
    <t xml:space="preserve">Специализированные непродовольственные магазины </t>
  </si>
  <si>
    <r>
      <t>III. Неспециализированные магазины</t>
    </r>
    <r>
      <rPr>
        <sz val="12"/>
        <color theme="1"/>
        <rFont val="Times New Roman"/>
        <family val="1"/>
        <charset val="204"/>
      </rPr>
      <t>,</t>
    </r>
  </si>
  <si>
    <r>
      <t>всего</t>
    </r>
    <r>
      <rPr>
        <sz val="12"/>
        <color theme="1"/>
        <rFont val="Times New Roman"/>
        <family val="1"/>
        <charset val="204"/>
      </rPr>
      <t xml:space="preserve"> - </t>
    </r>
  </si>
  <si>
    <t>Неспециализированные продовольственные магазины, всего -</t>
  </si>
  <si>
    <t>непродовольственные магазины, всего -</t>
  </si>
  <si>
    <t>- «Промтовары»,</t>
  </si>
  <si>
    <t>- магазин–салон,</t>
  </si>
  <si>
    <t xml:space="preserve">- «Сток», </t>
  </si>
  <si>
    <t>-«Секонд-Хенд»,</t>
  </si>
  <si>
    <t>- Комиссионный</t>
  </si>
  <si>
    <r>
      <t>- магазин товаров повседневного спроса</t>
    </r>
    <r>
      <rPr>
        <sz val="10"/>
        <color theme="1"/>
        <rFont val="Times New Roman"/>
        <family val="1"/>
        <charset val="204"/>
      </rPr>
      <t xml:space="preserve"> (площадь не менее 60 м², ограниченный ассортимент продовольственных и непродовольственных товаров, преимущественно самообслуживание);</t>
    </r>
  </si>
  <si>
    <r>
      <t>- «Минимаркет»</t>
    </r>
    <r>
      <rPr>
        <sz val="10"/>
        <color theme="1"/>
        <rFont val="Times New Roman"/>
        <family val="1"/>
        <charset val="204"/>
      </rPr>
      <t xml:space="preserve"> (площадь не менее 40 м² и не более 50 м²  с ограниченным ассортиментом продовольственных и непродовольственных товаров)</t>
    </r>
  </si>
  <si>
    <t>Неспециализированные предприятия торговли с комбинированным ассортиментом товаров:</t>
  </si>
  <si>
    <r>
      <t>- «Торговый Дом» (</t>
    </r>
    <r>
      <rPr>
        <sz val="10"/>
        <color theme="1"/>
        <rFont val="Times New Roman"/>
        <family val="1"/>
        <charset val="204"/>
      </rPr>
      <t>площадь не менее 1 000 м²,  многопрофильное предприятие торговли, организованная стоянка для парковки автотранспорта– «Фокус»,«Горки»,«Радуга», «КС»);</t>
    </r>
  </si>
  <si>
    <r>
      <t xml:space="preserve">- </t>
    </r>
    <r>
      <rPr>
        <sz val="12"/>
        <color theme="1"/>
        <rFont val="Times New Roman"/>
        <family val="1"/>
        <charset val="204"/>
      </rPr>
      <t>Товары для дома, для детей, для женщин, для мужчин, для новобрачных, для молодежи и т.п.</t>
    </r>
  </si>
  <si>
    <r>
      <t>Неспециализированные предприятия торговли:</t>
    </r>
    <r>
      <rPr>
        <b/>
        <sz val="10"/>
        <color theme="1"/>
        <rFont val="Times New Roman"/>
        <family val="1"/>
        <charset val="204"/>
      </rPr>
      <t xml:space="preserve"> </t>
    </r>
  </si>
  <si>
    <r>
      <t xml:space="preserve">- </t>
    </r>
    <r>
      <rPr>
        <sz val="12"/>
        <color theme="1"/>
        <rFont val="Times New Roman"/>
        <family val="1"/>
        <charset val="204"/>
      </rPr>
      <t>магазин «Дисконт». «Кеш енд Керри», «Дискаунтер» (</t>
    </r>
    <r>
      <rPr>
        <sz val="10"/>
        <color theme="1"/>
        <rFont val="Times New Roman"/>
        <family val="1"/>
        <charset val="204"/>
      </rPr>
      <t>площадь не нормируется, реализация товаров с невысоким уровнем наценок – «Пятерочка», «Дикси», «Магнит», «Монетка»)</t>
    </r>
  </si>
  <si>
    <r>
      <t>- магазины «Бутик» (</t>
    </r>
    <r>
      <rPr>
        <sz val="10"/>
        <color theme="1"/>
        <rFont val="Times New Roman"/>
        <family val="1"/>
        <charset val="204"/>
      </rPr>
      <t xml:space="preserve">площадь не менее 18 м², ограниченный ассортимент модных товаров одной группы, реализация товаров с высоким уровнем наценок, постоянное обновление ассортимента по сезонам, коллекциям, брендам) </t>
    </r>
  </si>
  <si>
    <t>IV. Интернет магазины:</t>
  </si>
  <si>
    <t>ИТОГО МАГАЗИНОВ</t>
  </si>
  <si>
    <t>Предприятия оптовой торговли, всего-</t>
  </si>
  <si>
    <t>Центр оптовой и мелкооптовой торговли</t>
  </si>
  <si>
    <t>Магазин-склад</t>
  </si>
  <si>
    <t>Универсальный общетоварный склад:</t>
  </si>
  <si>
    <t>-продовольственный</t>
  </si>
  <si>
    <t>-непродовольственный</t>
  </si>
  <si>
    <t>-смешанный</t>
  </si>
  <si>
    <t>ПРИЛОЖЕНИЕ 3</t>
  </si>
  <si>
    <r>
      <t xml:space="preserve">Информация о предприятиях общественного питания   </t>
    </r>
    <r>
      <rPr>
        <b/>
        <sz val="14"/>
        <color theme="1"/>
        <rFont val="Calibri"/>
        <family val="2"/>
        <charset val="204"/>
        <scheme val="minor"/>
      </rPr>
      <t>Варненский муниципальный район</t>
    </r>
    <r>
      <rPr>
        <sz val="14"/>
        <color theme="1"/>
        <rFont val="Calibri"/>
        <family val="2"/>
        <scheme val="minor"/>
      </rPr>
      <t xml:space="preserve">   на 01.01.</t>
    </r>
    <r>
      <rPr>
        <b/>
        <sz val="14"/>
        <color theme="1"/>
        <rFont val="Calibri"/>
        <family val="2"/>
        <charset val="204"/>
        <scheme val="minor"/>
      </rPr>
      <t>2022</t>
    </r>
    <r>
      <rPr>
        <sz val="14"/>
        <color theme="1"/>
        <rFont val="Calibri"/>
        <family val="2"/>
        <scheme val="minor"/>
      </rPr>
      <t xml:space="preserve"> год</t>
    </r>
  </si>
  <si>
    <t xml:space="preserve">  количество предприяий </t>
  </si>
  <si>
    <t>Количество посадочных мест</t>
  </si>
  <si>
    <t>Количество сотрудников</t>
  </si>
  <si>
    <t>Площадь предприятия (кв. м)</t>
  </si>
  <si>
    <t>Адрес, телефон,</t>
  </si>
  <si>
    <t>Ф.И.О.</t>
  </si>
  <si>
    <t>общественного питания</t>
  </si>
  <si>
    <t>факс,</t>
  </si>
  <si>
    <t>Руководителя</t>
  </si>
  <si>
    <t>в том числе для</t>
  </si>
  <si>
    <t>электронный адрес</t>
  </si>
  <si>
    <t>обслуживания посетителей</t>
  </si>
  <si>
    <r>
      <t xml:space="preserve">Предприятия открытой сети, в </t>
    </r>
    <r>
      <rPr>
        <sz val="12"/>
        <color theme="1"/>
        <rFont val="Times New Roman"/>
        <family val="1"/>
        <charset val="204"/>
      </rPr>
      <t>том числе :</t>
    </r>
  </si>
  <si>
    <t>рестораны -</t>
  </si>
  <si>
    <t xml:space="preserve">бары - </t>
  </si>
  <si>
    <t>"Встреча"</t>
  </si>
  <si>
    <t xml:space="preserve">Объездная д.3,  </t>
  </si>
  <si>
    <t>Халиуллина М.Н.</t>
  </si>
  <si>
    <t xml:space="preserve"> VIP-21</t>
  </si>
  <si>
    <t>ул.Гааринад.103А</t>
  </si>
  <si>
    <t>Соколова А.С.</t>
  </si>
  <si>
    <t>кафе -</t>
  </si>
  <si>
    <t>"Золотая рыбка"</t>
  </si>
  <si>
    <t>ул.Спартака д1/1 п.2</t>
  </si>
  <si>
    <t>Костылева Е.</t>
  </si>
  <si>
    <t>"Аромат"</t>
  </si>
  <si>
    <t>с.Варна ул.Ленина ,2Б</t>
  </si>
  <si>
    <t>Андреева Н.</t>
  </si>
  <si>
    <t>"Уральские зори"</t>
  </si>
  <si>
    <t>ул.Жаркова д.4</t>
  </si>
  <si>
    <t>Кокарева Т.В.</t>
  </si>
  <si>
    <t>"SUSYI PIZZA WESTA"</t>
  </si>
  <si>
    <t xml:space="preserve"> пл.Труда, т.89123076748</t>
  </si>
  <si>
    <t>Жарский К.Ю.</t>
  </si>
  <si>
    <t xml:space="preserve">столовые - </t>
  </si>
  <si>
    <t>"Столовая"</t>
  </si>
  <si>
    <t>ООО "Луч"</t>
  </si>
  <si>
    <t>Гагарина 110</t>
  </si>
  <si>
    <t>закусочные -</t>
  </si>
  <si>
    <t>предприятия быстрого обслуживания -</t>
  </si>
  <si>
    <t>буфет -</t>
  </si>
  <si>
    <t>"Буфет"</t>
  </si>
  <si>
    <t>ОПО</t>
  </si>
  <si>
    <t>с. Варна ул. Спартак 1 Г</t>
  </si>
  <si>
    <t>кафетерии -</t>
  </si>
  <si>
    <t>кофейни -</t>
  </si>
  <si>
    <t xml:space="preserve">магазины кулинарии - </t>
  </si>
  <si>
    <t>"Кулинария"</t>
  </si>
  <si>
    <t>с Варна ул Гагарина д 110</t>
  </si>
  <si>
    <t>Гриль-Хаус</t>
  </si>
  <si>
    <t>с.Варна пер.Пионерский д.7/2, т. 8 951 803 80 41</t>
  </si>
  <si>
    <t>Карташова И.В.</t>
  </si>
  <si>
    <t>SUHI SET</t>
  </si>
  <si>
    <t>Шепеицких Е.В.</t>
  </si>
  <si>
    <t>SUHI JOY</t>
  </si>
  <si>
    <t>с.Варна ул Мира д.10, т.8 999 582 90 76</t>
  </si>
  <si>
    <t>Кухарев А.С.</t>
  </si>
  <si>
    <t xml:space="preserve">Всего по предприятиям открытой сети  </t>
  </si>
  <si>
    <t xml:space="preserve">Закрытая сеть предприятий: </t>
  </si>
  <si>
    <r>
      <t>Столовые при предприятиях</t>
    </r>
    <r>
      <rPr>
        <sz val="12"/>
        <color theme="1"/>
        <rFont val="Times New Roman"/>
        <family val="1"/>
        <charset val="204"/>
      </rPr>
      <t xml:space="preserve">  </t>
    </r>
    <r>
      <rPr>
        <b/>
        <sz val="12"/>
        <color theme="1"/>
        <rFont val="Times New Roman"/>
        <family val="1"/>
        <charset val="204"/>
      </rPr>
      <t>(учреждениях),</t>
    </r>
    <r>
      <rPr>
        <sz val="12"/>
        <color theme="1"/>
        <rFont val="Times New Roman"/>
        <family val="1"/>
        <charset val="204"/>
      </rPr>
      <t xml:space="preserve"> итого - </t>
    </r>
  </si>
  <si>
    <r>
      <t xml:space="preserve">Столовые при учебных заведениях, </t>
    </r>
    <r>
      <rPr>
        <sz val="12"/>
        <color theme="1"/>
        <rFont val="Times New Roman"/>
        <family val="1"/>
        <charset val="204"/>
      </rPr>
      <t xml:space="preserve"> итого -</t>
    </r>
  </si>
  <si>
    <t>в вузах -</t>
  </si>
  <si>
    <t xml:space="preserve">в средних специальных </t>
  </si>
  <si>
    <t>учебных  заведениях -</t>
  </si>
  <si>
    <t>в профессиональных технических училищах -</t>
  </si>
  <si>
    <t>в общеобразовательных школах -</t>
  </si>
  <si>
    <t>Алексеевская</t>
  </si>
  <si>
    <t>МОУ</t>
  </si>
  <si>
    <t>Алексеевка ,ул. Школьная,8</t>
  </si>
  <si>
    <t>Черникова Л.Н.</t>
  </si>
  <si>
    <t>МОУ СОШ п. Арчаглы-Аят</t>
  </si>
  <si>
    <t xml:space="preserve">п.Арчаглы-Аят, ул. Центральная д. 12. 83514227387 </t>
  </si>
  <si>
    <t>Антонова С.А.</t>
  </si>
  <si>
    <t>МОУ ООШ п. Алексадровка</t>
  </si>
  <si>
    <t>с.Александровка, ул. Советская д.13. 89193524737</t>
  </si>
  <si>
    <t>Клочкова Т.Н.</t>
  </si>
  <si>
    <t>Бородиновская</t>
  </si>
  <si>
    <t xml:space="preserve">с.Бородиновка, ул.Школьная,49; 4-84-43 </t>
  </si>
  <si>
    <t>Шпилевский Леонид Леонидович</t>
  </si>
  <si>
    <t>МОУ СОШ №1</t>
  </si>
  <si>
    <t>РОО</t>
  </si>
  <si>
    <t>Спартака, д.22</t>
  </si>
  <si>
    <t>Завалищин В.В.</t>
  </si>
  <si>
    <t>МОУ СОШ №2</t>
  </si>
  <si>
    <t>Ленина д.29</t>
  </si>
  <si>
    <t>Степченко В.Д.</t>
  </si>
  <si>
    <t>МОУ Гимназия им.К.Орфа</t>
  </si>
  <si>
    <t>Говорухина  д.112</t>
  </si>
  <si>
    <t>Елагина Л.М.</t>
  </si>
  <si>
    <t>с.Катенино</t>
  </si>
  <si>
    <t xml:space="preserve">МОУ СОШ </t>
  </si>
  <si>
    <t>с.Катенино, ул. Школьная д. 25        4-41-73</t>
  </si>
  <si>
    <t>Курильская Татьяна Николаевна</t>
  </si>
  <si>
    <t>Краснооктябрьская</t>
  </si>
  <si>
    <t>п.Красный Октябрь, ул.Школьная д.9а</t>
  </si>
  <si>
    <t>Кельзин И.Е.</t>
  </si>
  <si>
    <t>Кулевчинская</t>
  </si>
  <si>
    <t>тел.83514223699</t>
  </si>
  <si>
    <t>Финько А.В.</t>
  </si>
  <si>
    <t>Лейпцигская</t>
  </si>
  <si>
    <t>ул. Юбилейная д.20 4-31-84</t>
  </si>
  <si>
    <t>Якупова Г.Д.</t>
  </si>
  <si>
    <t>Николаевская</t>
  </si>
  <si>
    <t>с.Николаевка ул Набережная 16 а</t>
  </si>
  <si>
    <t>Богатова Т.М</t>
  </si>
  <si>
    <t>Новоуральская</t>
  </si>
  <si>
    <t xml:space="preserve">МОУ СОШ. </t>
  </si>
  <si>
    <t>п. Новый Урал, пер. Школьный, д.2</t>
  </si>
  <si>
    <t>Ерушева О.А.</t>
  </si>
  <si>
    <t>МОУ СОШ п.Новопокровка</t>
  </si>
  <si>
    <t>п.Новопокровка ул.Советская д.72а</t>
  </si>
  <si>
    <t>Михайлов С.В.</t>
  </si>
  <si>
    <t>Толстиннская</t>
  </si>
  <si>
    <t>МОУ СОШ</t>
  </si>
  <si>
    <t>с. Толсты, ул. Школьная-12</t>
  </si>
  <si>
    <t>Голикова М.А.</t>
  </si>
  <si>
    <t xml:space="preserve">Всего по предприятиям закрытой сети. </t>
  </si>
  <si>
    <t>Юридическое лицо (ООО, ОАО, ЗАО) или индивидуальный предприниматель (ИП)</t>
  </si>
  <si>
    <r>
      <t xml:space="preserve">ПРИЛОЖЕНИЕ </t>
    </r>
    <r>
      <rPr>
        <b/>
        <sz val="12"/>
        <color theme="1"/>
        <rFont val="Times New Roman"/>
        <family val="1"/>
        <charset val="204"/>
      </rPr>
      <t>4</t>
    </r>
  </si>
  <si>
    <t>Сводная информация о предприятиях общественного питания</t>
  </si>
  <si>
    <r>
      <t xml:space="preserve">по типам и видам  </t>
    </r>
    <r>
      <rPr>
        <b/>
        <sz val="12"/>
        <color theme="1"/>
        <rFont val="Times New Roman"/>
        <family val="1"/>
        <charset val="204"/>
      </rPr>
      <t>Враненского муниципального   района  по состоянию на 01.01.2022 г.</t>
    </r>
  </si>
  <si>
    <t>Наименование предприятий</t>
  </si>
  <si>
    <t>Количество предприятий</t>
  </si>
  <si>
    <t>всего</t>
  </si>
  <si>
    <t>открытых 
в 2021 году</t>
  </si>
  <si>
    <t>открытых 
 в 2021 году</t>
  </si>
  <si>
    <r>
      <t xml:space="preserve">Открытая сеть
</t>
    </r>
    <r>
      <rPr>
        <sz val="12"/>
        <color theme="1"/>
        <rFont val="Times New Roman"/>
        <family val="1"/>
        <charset val="204"/>
      </rPr>
      <t>Всего предприятий,
в том числе:</t>
    </r>
  </si>
  <si>
    <t>рестораны</t>
  </si>
  <si>
    <t>бары</t>
  </si>
  <si>
    <t>кафе</t>
  </si>
  <si>
    <t>столовые</t>
  </si>
  <si>
    <t>закусочные</t>
  </si>
  <si>
    <t>предприятия быстрого обслуживания</t>
  </si>
  <si>
    <t>буфеты</t>
  </si>
  <si>
    <t>кафетерии</t>
  </si>
  <si>
    <t>кофейни</t>
  </si>
  <si>
    <t>магазины кулинарии</t>
  </si>
  <si>
    <t>ИТОГО по открытой сети предприятий:</t>
  </si>
  <si>
    <t>Закрытая сеть</t>
  </si>
  <si>
    <t>Столовые при промышленных предприятиях (учреждениях)</t>
  </si>
  <si>
    <r>
      <t>Столовые при учебных заведениях</t>
    </r>
    <r>
      <rPr>
        <sz val="12"/>
        <color theme="1"/>
        <rFont val="Times New Roman"/>
        <family val="1"/>
        <charset val="204"/>
      </rPr>
      <t>:</t>
    </r>
  </si>
  <si>
    <t>в вузах</t>
  </si>
  <si>
    <t>в средних специальных учебных заведениях</t>
  </si>
  <si>
    <t>в профессиональных технических училищах</t>
  </si>
  <si>
    <t>в общеобразовательных школах</t>
  </si>
  <si>
    <t>ПРИЛОЖЕНИЕ 5</t>
  </si>
  <si>
    <r>
      <t xml:space="preserve">  о предприятиях бытового обслуживания </t>
    </r>
    <r>
      <rPr>
        <b/>
        <sz val="12"/>
        <color theme="1"/>
        <rFont val="Times New Roman"/>
        <family val="1"/>
        <charset val="204"/>
      </rPr>
      <t>Варненского муниципального района</t>
    </r>
    <r>
      <rPr>
        <sz val="12"/>
        <color theme="1"/>
        <rFont val="Times New Roman"/>
        <family val="1"/>
        <charset val="204"/>
      </rPr>
      <t xml:space="preserve"> по состоянию на</t>
    </r>
    <r>
      <rPr>
        <b/>
        <sz val="12"/>
        <color theme="1"/>
        <rFont val="Times New Roman"/>
        <family val="1"/>
        <charset val="204"/>
      </rPr>
      <t xml:space="preserve"> 01.01.2022 г</t>
    </r>
    <r>
      <rPr>
        <sz val="12"/>
        <color theme="1"/>
        <rFont val="Times New Roman"/>
        <family val="1"/>
        <charset val="204"/>
      </rPr>
      <t>.</t>
    </r>
  </si>
  <si>
    <t>№</t>
  </si>
  <si>
    <t>Количество рабочих</t>
  </si>
  <si>
    <t>Средне-</t>
  </si>
  <si>
    <t>Общая площадь</t>
  </si>
  <si>
    <t>Перечень оказывае-</t>
  </si>
  <si>
    <t>Адрес, телефон, факс, электрон-</t>
  </si>
  <si>
    <t>Ф.И.О. руководителя</t>
  </si>
  <si>
    <t>п/п</t>
  </si>
  <si>
    <t>мест</t>
  </si>
  <si>
    <t xml:space="preserve">списочная численность </t>
  </si>
  <si>
    <t>(кв. м)</t>
  </si>
  <si>
    <t>мых услуг</t>
  </si>
  <si>
    <t>ный адрес</t>
  </si>
  <si>
    <t xml:space="preserve"> (ед.)</t>
  </si>
  <si>
    <t>(ед.)</t>
  </si>
  <si>
    <t>Ремонт, окраска и пошив обуви, всего -</t>
  </si>
  <si>
    <t xml:space="preserve">В том числе: </t>
  </si>
  <si>
    <t xml:space="preserve">мастерская - </t>
  </si>
  <si>
    <t>киоск -</t>
  </si>
  <si>
    <t xml:space="preserve"> </t>
  </si>
  <si>
    <t>ремонт обуви</t>
  </si>
  <si>
    <t>Октябрьская, д.160</t>
  </si>
  <si>
    <t>Бормамбетов Т.Н.</t>
  </si>
  <si>
    <t>ул.Спартака д.1</t>
  </si>
  <si>
    <t>Долгих Е.А.</t>
  </si>
  <si>
    <r>
      <t>Ремонт и пошив одежды, всего –</t>
    </r>
    <r>
      <rPr>
        <sz val="12"/>
        <color theme="1"/>
        <rFont val="Times New Roman"/>
        <family val="1"/>
        <charset val="204"/>
      </rPr>
      <t xml:space="preserve"> </t>
    </r>
  </si>
  <si>
    <t xml:space="preserve">в том числе: </t>
  </si>
  <si>
    <t>Дом мод -</t>
  </si>
  <si>
    <t>Дом моделей -</t>
  </si>
  <si>
    <t>ателье -</t>
  </si>
  <si>
    <t>"Элегант"</t>
  </si>
  <si>
    <t>ремонт и пошив одежды</t>
  </si>
  <si>
    <t>ул.Гагарина д.109</t>
  </si>
  <si>
    <t>Чебелюк С.В.</t>
  </si>
  <si>
    <t>"Иголочка"</t>
  </si>
  <si>
    <t>ул.Октябрьска д.3</t>
  </si>
  <si>
    <t>Нижникова Н.А.</t>
  </si>
  <si>
    <t>мастерская -</t>
  </si>
  <si>
    <t>"Фасончик"</t>
  </si>
  <si>
    <t>ремонт одежды</t>
  </si>
  <si>
    <t>ул.Советская д.137</t>
  </si>
  <si>
    <t>Надточий В.В.</t>
  </si>
  <si>
    <r>
      <t>Ремонт и техническое обслуживание бытовой радиоэлектронной аппаратуры, бытовых машин и бытовых приборов, всего -</t>
    </r>
    <r>
      <rPr>
        <sz val="12"/>
        <color theme="1"/>
        <rFont val="Times New Roman"/>
        <family val="1"/>
        <charset val="204"/>
      </rPr>
      <t xml:space="preserve"> </t>
    </r>
  </si>
  <si>
    <t>технический центр -</t>
  </si>
  <si>
    <t>мастерская</t>
  </si>
  <si>
    <t>ремонт бытовых приборов</t>
  </si>
  <si>
    <t>с Варна ул Гагарина 107</t>
  </si>
  <si>
    <t xml:space="preserve">Мазеев </t>
  </si>
  <si>
    <t>"Электронщик"</t>
  </si>
  <si>
    <t>ремонт сотовых, бытовых приборов и т д</t>
  </si>
  <si>
    <t>ул.Ленина д.5Б, тпел. 8 900 023 91 61</t>
  </si>
  <si>
    <t>Ромаев М.А.</t>
  </si>
  <si>
    <t>с Варна ул Заречная 57</t>
  </si>
  <si>
    <t>Черников  А.В.</t>
  </si>
  <si>
    <r>
      <t>Ремонт часов</t>
    </r>
    <r>
      <rPr>
        <sz val="12"/>
        <color theme="1"/>
        <rFont val="Times New Roman"/>
        <family val="1"/>
        <charset val="204"/>
      </rPr>
      <t xml:space="preserve">, </t>
    </r>
    <r>
      <rPr>
        <b/>
        <sz val="12"/>
        <color theme="1"/>
        <rFont val="Times New Roman"/>
        <family val="1"/>
        <charset val="204"/>
      </rPr>
      <t>всего -</t>
    </r>
    <r>
      <rPr>
        <sz val="12"/>
        <color theme="1"/>
        <rFont val="Times New Roman"/>
        <family val="1"/>
        <charset val="204"/>
      </rPr>
      <t xml:space="preserve"> </t>
    </r>
  </si>
  <si>
    <t>Ремонт и изготовление металлоизделий, всего -</t>
  </si>
  <si>
    <t>Изготовление металлоконструкций</t>
  </si>
  <si>
    <t>ул.Завалищина д.23</t>
  </si>
  <si>
    <t>Нагорный Ю.В.</t>
  </si>
  <si>
    <t>"СтройДом"</t>
  </si>
  <si>
    <t>ул.Кольцевая д.1</t>
  </si>
  <si>
    <t>Фарфутдинов Р.Р.</t>
  </si>
  <si>
    <t>"МеталлСтройКомплекс"</t>
  </si>
  <si>
    <t>Изготовление  металлоконструкций</t>
  </si>
  <si>
    <t>ул.Объездная д.1В, тел:8 902 613 56 87</t>
  </si>
  <si>
    <t>Новиков А.Н.</t>
  </si>
  <si>
    <r>
      <t>Ремонт, изготовление мебели,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всего -</t>
    </r>
  </si>
  <si>
    <t>Изготовление мебели</t>
  </si>
  <si>
    <t>Нагорный Ю.Н.</t>
  </si>
  <si>
    <t>"Статус"</t>
  </si>
  <si>
    <t>ул.Ленина д.2/1, тел: 8 908 069 57 77</t>
  </si>
  <si>
    <t>Кремлев О.Н.</t>
  </si>
  <si>
    <t>изготовление мебели</t>
  </si>
  <si>
    <t>ул Дружбы 18</t>
  </si>
  <si>
    <t>Яценко А.А</t>
  </si>
  <si>
    <r>
      <t>Химическая чистка и крашение,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всего - </t>
    </r>
  </si>
  <si>
    <t>Услуги прачечных</t>
  </si>
  <si>
    <t>Ремонт, строительство жилья и других построек</t>
  </si>
  <si>
    <t>"Строймонтаж"</t>
  </si>
  <si>
    <t>строительство жилья</t>
  </si>
  <si>
    <t>с Варна ул Юбилейная 41</t>
  </si>
  <si>
    <t>Юсупов А.Б.</t>
  </si>
  <si>
    <r>
      <t>Техническое обслуживание и ремонт транспортных средств, машин и оборудования,</t>
    </r>
    <r>
      <rPr>
        <b/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всего - </t>
    </r>
  </si>
  <si>
    <t>шиномонтажная мастерская -</t>
  </si>
  <si>
    <t>техобслуживание а/м</t>
  </si>
  <si>
    <t>с Катенино ул Школьная д 50</t>
  </si>
  <si>
    <t>Сквориков А.И.</t>
  </si>
  <si>
    <t>шиномонтаж, ремонт а/м</t>
  </si>
  <si>
    <t>пер Пионерски д.2Б-2</t>
  </si>
  <si>
    <t>Мочалкин С.П.</t>
  </si>
  <si>
    <t>ул.Кирова, 67А/1</t>
  </si>
  <si>
    <t>Звездин Д.В.</t>
  </si>
  <si>
    <t>пер Пионерски д.12/2, тел:8 951 118 47 85</t>
  </si>
  <si>
    <t>Черных С.В.</t>
  </si>
  <si>
    <t>Говорухиа д.1Б/1 тел:8 908 829 41 96</t>
  </si>
  <si>
    <t>Жусупов С.С.</t>
  </si>
  <si>
    <t>ул.Мира д.1Б</t>
  </si>
  <si>
    <t>Светляков В.В.</t>
  </si>
  <si>
    <t>ул.Ленина д.38, тел:8 919 802 43 00</t>
  </si>
  <si>
    <t>Рыжов О.</t>
  </si>
  <si>
    <t>ул.Октябрьская д.19</t>
  </si>
  <si>
    <t>Зыков Л.</t>
  </si>
  <si>
    <t xml:space="preserve">шиномонтаж </t>
  </si>
  <si>
    <t>ул.Заречная д.</t>
  </si>
  <si>
    <t>Бутов В.И.</t>
  </si>
  <si>
    <t>ул.Заречная д.2</t>
  </si>
  <si>
    <t>Якупов Р.Х.</t>
  </si>
  <si>
    <t>шиномонтж и ремонт а\м</t>
  </si>
  <si>
    <t xml:space="preserve">ул.Объездная д.1 </t>
  </si>
  <si>
    <t>Ершов Е.В.</t>
  </si>
  <si>
    <t>шиномонтаж и ремонт а/м</t>
  </si>
  <si>
    <t>ул.Завалищина д.5Б, тел. 8 952 505 39 31</t>
  </si>
  <si>
    <t>Старжинский М.С</t>
  </si>
  <si>
    <t>ул.Гагарина д.153/1</t>
  </si>
  <si>
    <t>Давлетшин Р</t>
  </si>
  <si>
    <t>автомоечная -</t>
  </si>
  <si>
    <t>автомойка</t>
  </si>
  <si>
    <t>пер.Пионерский д.12/1тел: 8 951 118 47 85</t>
  </si>
  <si>
    <t>Юбилейная д .47Д</t>
  </si>
  <si>
    <t>ул.Гагарина  д.153/1, тел. 8 900 025 75 22</t>
  </si>
  <si>
    <t>Давлетшин Д.Р.</t>
  </si>
  <si>
    <t>ул.Магнитогорская д.145</t>
  </si>
  <si>
    <t>Вечер О.В.</t>
  </si>
  <si>
    <t>"Мой Сам"</t>
  </si>
  <si>
    <t>с.Варна ул.Мира 1Г</t>
  </si>
  <si>
    <t>Титов Д.С.</t>
  </si>
  <si>
    <t>Автостоянки</t>
  </si>
  <si>
    <r>
      <t>Услуги фотоателье и фото- и кинолабораторий,</t>
    </r>
    <r>
      <rPr>
        <sz val="12"/>
        <color theme="1"/>
        <rFont val="Times New Roman"/>
        <family val="1"/>
        <charset val="204"/>
      </rPr>
      <t xml:space="preserve"> всего - </t>
    </r>
  </si>
  <si>
    <t>фотоцентр -</t>
  </si>
  <si>
    <t>фотокабина -</t>
  </si>
  <si>
    <t>фотография -</t>
  </si>
  <si>
    <t>фотоуслуги</t>
  </si>
  <si>
    <t>ул.Спартака д.24А</t>
  </si>
  <si>
    <t>Карташова И.</t>
  </si>
  <si>
    <t>ул.Магнитогорская д.1</t>
  </si>
  <si>
    <t>пер.Ленинский д.10</t>
  </si>
  <si>
    <t>Вчерашний С.В.</t>
  </si>
  <si>
    <t>фотолаборатория -</t>
  </si>
  <si>
    <r>
      <t>Услуги бань и душевых, сауны</t>
    </r>
    <r>
      <rPr>
        <sz val="12"/>
        <color theme="1"/>
        <rFont val="Times New Roman"/>
        <family val="1"/>
        <charset val="204"/>
      </rPr>
      <t xml:space="preserve"> </t>
    </r>
  </si>
  <si>
    <t>"Стелс"</t>
  </si>
  <si>
    <t>ул.Спартака д.1/1пом 2, тел:8 904 817 52 48</t>
  </si>
  <si>
    <t>Бурдин А.С.</t>
  </si>
  <si>
    <t>душевые</t>
  </si>
  <si>
    <t>ул.Объездная д.3</t>
  </si>
  <si>
    <r>
      <t>Услуги парикмахерских,</t>
    </r>
    <r>
      <rPr>
        <sz val="12"/>
        <color theme="1"/>
        <rFont val="Times New Roman"/>
        <family val="1"/>
        <charset val="204"/>
      </rPr>
      <t xml:space="preserve"> всего  </t>
    </r>
  </si>
  <si>
    <t>салон-«Люкс» -</t>
  </si>
  <si>
    <t>салон-парикмахерская -</t>
  </si>
  <si>
    <t>"Шарм"</t>
  </si>
  <si>
    <t>парикмахерские услуги</t>
  </si>
  <si>
    <t>ул.Гагарина д.106Б</t>
  </si>
  <si>
    <t>Бондаренко С.В</t>
  </si>
  <si>
    <t>"Натали"</t>
  </si>
  <si>
    <t>ул. Октябрьская д.10А</t>
  </si>
  <si>
    <t>Пиманова  Н.В.</t>
  </si>
  <si>
    <t>"Богиня"</t>
  </si>
  <si>
    <t>ул.Мира д.30</t>
  </si>
  <si>
    <t>Звездина С.В.</t>
  </si>
  <si>
    <t>"Надежда"</t>
  </si>
  <si>
    <t>прикмахерские услуги</t>
  </si>
  <si>
    <t>ул.Спартака д.14/2</t>
  </si>
  <si>
    <t>Ананьева А.А.</t>
  </si>
  <si>
    <t>"Салон Красоты"</t>
  </si>
  <si>
    <t>парикмахерские услуги, ногтевой сервис</t>
  </si>
  <si>
    <t>с.Варна ул. Мира д.29</t>
  </si>
  <si>
    <t>Еркина В.</t>
  </si>
  <si>
    <t>парикмахерская -</t>
  </si>
  <si>
    <t>Стрижка, окрашивание волос</t>
  </si>
  <si>
    <t>п.Арчаглы-Аят, ул. Центральная д. 1</t>
  </si>
  <si>
    <t>Копыл О.И.</t>
  </si>
  <si>
    <t>ул.Спартака д.18</t>
  </si>
  <si>
    <t>Джумалиева Г.Д.</t>
  </si>
  <si>
    <t>ул. Мира д.29</t>
  </si>
  <si>
    <t>Михайлусова О.М.</t>
  </si>
  <si>
    <t>пер.Кооперативный д</t>
  </si>
  <si>
    <t>Даньщина И.Н.</t>
  </si>
  <si>
    <t>ул.Гагарина д.110</t>
  </si>
  <si>
    <t>Гулько И.Б.</t>
  </si>
  <si>
    <t>ул.Завалищина д.2</t>
  </si>
  <si>
    <t>Киржацких С.Ю.</t>
  </si>
  <si>
    <t>ул.Мира д.10</t>
  </si>
  <si>
    <t>ул.Мира д.29</t>
  </si>
  <si>
    <t>Мелкозерова О.</t>
  </si>
  <si>
    <t>Дмитриева Е.</t>
  </si>
  <si>
    <t>Молчанова А.</t>
  </si>
  <si>
    <t>ул.Кирова, 21</t>
  </si>
  <si>
    <t>Андреева Н.А.</t>
  </si>
  <si>
    <t>ул Завалищина 1а/39</t>
  </si>
  <si>
    <t>Дубровина Е</t>
  </si>
  <si>
    <t>стрижка мужская, женская, завивка</t>
  </si>
  <si>
    <t>с.Катенино, ул. Школьная д. 16</t>
  </si>
  <si>
    <t>Щиголева О.В.</t>
  </si>
  <si>
    <r>
      <t>Услуги предприятий по прокату,</t>
    </r>
    <r>
      <rPr>
        <sz val="12"/>
        <color theme="1"/>
        <rFont val="Times New Roman"/>
        <family val="1"/>
        <charset val="204"/>
      </rPr>
      <t xml:space="preserve"> всего -</t>
    </r>
  </si>
  <si>
    <r>
      <t>Услуги ритуальные</t>
    </r>
    <r>
      <rPr>
        <sz val="12"/>
        <color theme="1"/>
        <rFont val="Times New Roman"/>
        <family val="1"/>
        <charset val="204"/>
      </rPr>
      <t>, всего -</t>
    </r>
  </si>
  <si>
    <t>Ритуальные услуги</t>
  </si>
  <si>
    <t>ул. Говорухина д.1/1</t>
  </si>
  <si>
    <t>Кудашкин В.Н.</t>
  </si>
  <si>
    <t>ул. Завалищина д.1/1А</t>
  </si>
  <si>
    <t>Шерстяков С.В.</t>
  </si>
  <si>
    <r>
      <t xml:space="preserve">Услуги обрядовые, </t>
    </r>
    <r>
      <rPr>
        <sz val="12"/>
        <color theme="1"/>
        <rFont val="Times New Roman"/>
        <family val="1"/>
        <charset val="204"/>
      </rPr>
      <t>всего -</t>
    </r>
  </si>
  <si>
    <r>
      <t>Прочие услуги непроизводственного и производственного характера,</t>
    </r>
    <r>
      <rPr>
        <sz val="12"/>
        <color theme="1"/>
        <rFont val="Times New Roman"/>
        <family val="1"/>
        <charset val="204"/>
      </rPr>
      <t xml:space="preserve"> всего –</t>
    </r>
  </si>
  <si>
    <t>ломбарды -</t>
  </si>
  <si>
    <t>ИТОГО предприятий:</t>
  </si>
  <si>
    <t xml:space="preserve">Приемные пункты предприятий бытового обслуживания населения, всего - </t>
  </si>
  <si>
    <r>
      <t>Примечание</t>
    </r>
    <r>
      <rPr>
        <sz val="12"/>
        <color theme="1"/>
        <rFont val="Times New Roman"/>
        <family val="1"/>
        <charset val="204"/>
      </rPr>
      <t xml:space="preserve">: 1. При подготовке информации использовать переходные ключи, находящиеся на сайте Минэкономразвития Российской Федерации; 2. Список приемных пунктов указывается в конце дислокации и учитывается отдельно. </t>
    </r>
  </si>
  <si>
    <t>* Юридическое лицо (ООО, ОАО, ЗАО) или индивидуальный предприниматель (ИП).</t>
  </si>
  <si>
    <t xml:space="preserve"> Варненского муниципального района по состоянию на 01.01.2022 г.</t>
  </si>
  <si>
    <t>с. Лейпцигул. Юбилейная д.17</t>
  </si>
  <si>
    <t>Ярмарка "Вывходного дня"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</si>
</sst>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[$-419]0.0"/>
  </numFmts>
  <fonts count="2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"/>
      <family val="1"/>
    </font>
    <font>
      <sz val="10"/>
      <color theme="1"/>
      <name val="Times"/>
      <family val="1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1"/>
      <color rgb="FF3F3F3F"/>
      <name val="Calibri"/>
      <family val="2"/>
      <charset val="204"/>
      <scheme val="minor"/>
    </font>
    <font>
      <sz val="11"/>
      <color rgb="FF3F3F3F"/>
      <name val="Times New Roman"/>
      <family val="1"/>
      <charset val="204"/>
    </font>
    <font>
      <sz val="10"/>
      <color rgb="FF00000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b/>
      <sz val="10"/>
      <color rgb="FF3F3F3F"/>
      <name val="Times New Roman"/>
      <family val="1"/>
      <charset val="204"/>
    </font>
    <font>
      <sz val="10"/>
      <color rgb="FF3F3F3F"/>
      <name val="Calibri"/>
      <family val="2"/>
      <charset val="204"/>
      <scheme val="minor"/>
    </font>
    <font>
      <b/>
      <sz val="10"/>
      <color rgb="FF3F3F3F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164" fontId="5" fillId="0" borderId="0"/>
  </cellStyleXfs>
  <cellXfs count="25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/>
    <xf numFmtId="0" fontId="0" fillId="0" borderId="0" xfId="0" applyBorder="1"/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64" fontId="3" fillId="3" borderId="14" xfId="0" applyNumberFormat="1" applyFont="1" applyFill="1" applyBorder="1" applyAlignment="1">
      <alignment horizontal="center" wrapText="1"/>
    </xf>
    <xf numFmtId="164" fontId="6" fillId="0" borderId="14" xfId="2" applyFont="1" applyBorder="1" applyAlignment="1">
      <alignment horizontal="center" wrapText="1"/>
    </xf>
    <xf numFmtId="0" fontId="7" fillId="3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9" fillId="0" borderId="0" xfId="0" applyFont="1" applyBorder="1"/>
    <xf numFmtId="0" fontId="0" fillId="0" borderId="16" xfId="0" applyBorder="1"/>
    <xf numFmtId="0" fontId="2" fillId="0" borderId="0" xfId="0" applyFont="1" applyBorder="1" applyAlignment="1">
      <alignment vertical="center" wrapText="1"/>
    </xf>
    <xf numFmtId="164" fontId="10" fillId="0" borderId="14" xfId="2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/>
    </xf>
    <xf numFmtId="164" fontId="10" fillId="0" borderId="14" xfId="2" applyFont="1" applyBorder="1" applyAlignment="1">
      <alignment horizontal="center" vertical="center" wrapText="1"/>
    </xf>
    <xf numFmtId="165" fontId="10" fillId="0" borderId="14" xfId="2" applyNumberFormat="1" applyFont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5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" fillId="0" borderId="9" xfId="0" applyFont="1" applyBorder="1" applyAlignment="1">
      <alignment horizontal="justify" vertical="center" wrapText="1"/>
    </xf>
    <xf numFmtId="0" fontId="0" fillId="0" borderId="9" xfId="0" applyBorder="1" applyAlignment="1">
      <alignment vertical="top" wrapText="1"/>
    </xf>
    <xf numFmtId="0" fontId="12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7" fillId="3" borderId="17" xfId="1" applyFont="1" applyFill="1" applyBorder="1" applyAlignment="1">
      <alignment horizontal="center" vertical="center" wrapText="1"/>
    </xf>
    <xf numFmtId="0" fontId="18" fillId="3" borderId="14" xfId="1" applyFont="1" applyFill="1" applyBorder="1" applyAlignment="1">
      <alignment horizontal="center" vertical="center" wrapText="1"/>
    </xf>
    <xf numFmtId="0" fontId="18" fillId="3" borderId="14" xfId="1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wrapText="1"/>
    </xf>
    <xf numFmtId="0" fontId="17" fillId="3" borderId="19" xfId="1" applyFont="1" applyFill="1" applyBorder="1" applyAlignment="1">
      <alignment horizontal="center" vertical="center" wrapText="1"/>
    </xf>
    <xf numFmtId="0" fontId="17" fillId="3" borderId="0" xfId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17" fillId="3" borderId="18" xfId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2" fillId="3" borderId="8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12" fillId="0" borderId="9" xfId="0" applyFont="1" applyBorder="1" applyAlignment="1">
      <alignment horizontal="center" wrapText="1"/>
    </xf>
    <xf numFmtId="0" fontId="16" fillId="0" borderId="9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7" fillId="3" borderId="3" xfId="1" applyFont="1" applyFill="1" applyBorder="1" applyAlignment="1">
      <alignment horizontal="center" vertical="center" wrapText="1"/>
    </xf>
    <xf numFmtId="0" fontId="17" fillId="3" borderId="8" xfId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1"/>
    </xf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20" fillId="3" borderId="1" xfId="1" applyFont="1" applyFill="1" applyAlignment="1">
      <alignment vertical="center" wrapText="1"/>
    </xf>
    <xf numFmtId="0" fontId="21" fillId="3" borderId="1" xfId="1" applyFont="1" applyFill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22" fillId="3" borderId="1" xfId="1" applyFont="1" applyFill="1" applyAlignment="1">
      <alignment vertical="center" wrapText="1"/>
    </xf>
    <xf numFmtId="0" fontId="23" fillId="3" borderId="1" xfId="1" applyFont="1" applyFill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3" fillId="3" borderId="1" xfId="1" applyFont="1" applyFill="1" applyAlignment="1">
      <alignment vertical="center" wrapText="1"/>
    </xf>
    <xf numFmtId="0" fontId="12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9" xfId="0" applyFont="1" applyBorder="1" applyAlignment="1">
      <alignment horizontal="justify" vertical="center" wrapText="1"/>
    </xf>
    <xf numFmtId="0" fontId="2" fillId="0" borderId="11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0" fillId="3" borderId="0" xfId="0" applyFill="1"/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3" fillId="0" borderId="21" xfId="0" applyFont="1" applyBorder="1" applyAlignment="1">
      <alignment vertical="center" wrapText="1"/>
    </xf>
    <xf numFmtId="0" fontId="3" fillId="3" borderId="21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 wrapText="1"/>
    </xf>
    <xf numFmtId="0" fontId="8" fillId="3" borderId="21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3" borderId="2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wrapText="1"/>
    </xf>
    <xf numFmtId="0" fontId="7" fillId="3" borderId="21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0" fillId="0" borderId="22" xfId="0" applyBorder="1"/>
    <xf numFmtId="0" fontId="9" fillId="0" borderId="22" xfId="0" applyFont="1" applyBorder="1"/>
    <xf numFmtId="0" fontId="2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164" fontId="7" fillId="0" borderId="14" xfId="2" applyFont="1" applyBorder="1" applyAlignment="1">
      <alignment horizontal="center" wrapText="1"/>
    </xf>
    <xf numFmtId="164" fontId="6" fillId="0" borderId="21" xfId="2" applyFont="1" applyBorder="1" applyAlignment="1">
      <alignment horizontal="center" wrapText="1"/>
    </xf>
    <xf numFmtId="0" fontId="7" fillId="3" borderId="2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wrapText="1"/>
    </xf>
    <xf numFmtId="0" fontId="2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164" fontId="4" fillId="3" borderId="14" xfId="0" applyNumberFormat="1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</cellXfs>
  <cellStyles count="3">
    <cellStyle name="Excel Built-in Normal" xfId="2"/>
    <cellStyle name="Вывод" xfId="1" builtinId="2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a/Desktop/&#1044;&#1080;&#1089;&#1083;&#1086;&#1082;&#1072;&#1094;&#1080;&#1103;%202020-2021%20&#1075;/&#1044;&#1080;&#1089;&#1083;&#1086;&#1082;&#1072;&#1094;&#1080;&#1103;/&#1085;&#1072;%2001.01.2022%20&#1075;/&#1042;&#1072;&#1088;&#1085;&#1077;&#1085;&#1089;&#1082;&#1080;&#1081;%20&#1088;&#1072;&#1081;&#1086;&#1085;%20&#1076;&#1083;&#1103;%20&#1052;&#1048;&#1053;&#1069;&#1082;&#1086;&#1085;&#1086;&#1084;/&#1087;&#1088;&#1080;&#1083;&#1086;&#1078;%202%20&#1088;&#1072;&#1081;&#1086;&#108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a/Desktop/&#1044;&#1080;&#1089;&#1083;&#1086;&#1082;&#1072;&#1094;&#1080;&#1103;%202020-2021%20&#1075;/&#1044;&#1080;&#1089;&#1083;&#1086;&#1082;&#1072;&#1094;&#1080;&#1103;/&#1085;&#1072;%2001.01.2022%20&#1075;/&#1042;&#1072;&#1088;&#1085;&#1077;&#1085;&#1089;&#1082;&#1080;&#1081;%20&#1088;&#1072;&#1081;&#1086;&#1085;%20&#1076;&#1083;&#1103;%20&#1052;&#1048;&#1053;&#1069;&#1082;&#1086;&#1085;&#1086;&#1084;/&#1087;&#1088;&#1080;&#1083;&#1086;&#1078;%203%20&#1088;&#1072;&#1081;&#1086;&#108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a/Desktop/&#1044;&#1080;&#1089;&#1083;&#1086;&#1082;&#1072;&#1094;&#1080;&#1103;%202020-2021%20&#1075;/&#1044;&#1080;&#1089;&#1083;&#1086;&#1082;&#1072;&#1094;&#1080;&#1103;/&#1085;&#1072;%2001.01.2022%20&#1075;/&#1042;&#1072;&#1088;&#1085;&#1077;&#1085;&#1089;&#1082;&#1080;&#1081;%20&#1088;&#1072;&#1081;&#1086;&#1085;%20&#1076;&#1083;&#1103;%20&#1052;&#1048;&#1053;&#1069;&#1082;&#1086;&#1085;&#1086;&#1084;/&#1087;&#1088;&#1080;&#1083;&#1086;&#1078;%204&#1088;&#1072;&#1081;&#108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лексеевка"/>
      <sheetName val="аят"/>
      <sheetName val="Бородиновка"/>
      <sheetName val="варна"/>
      <sheetName val="казановка"/>
      <sheetName val="катенино"/>
      <sheetName val="крок"/>
      <sheetName val="кулевчи  прилож 2"/>
      <sheetName val="лейпц"/>
      <sheetName val="николаевка"/>
      <sheetName val="Новый Урал"/>
      <sheetName val="покровка"/>
      <sheetName val="толсты"/>
      <sheetName val="свод"/>
    </sheetNames>
    <sheetDataSet>
      <sheetData sheetId="0">
        <row r="36">
          <cell r="B36">
            <v>1</v>
          </cell>
          <cell r="C36">
            <v>3</v>
          </cell>
          <cell r="D36">
            <v>131.4</v>
          </cell>
          <cell r="E36">
            <v>65</v>
          </cell>
        </row>
        <row r="37">
          <cell r="B37">
            <v>3</v>
          </cell>
          <cell r="C37">
            <v>3</v>
          </cell>
          <cell r="D37">
            <v>174.4</v>
          </cell>
          <cell r="E37">
            <v>77.2</v>
          </cell>
        </row>
      </sheetData>
      <sheetData sheetId="1">
        <row r="36">
          <cell r="B36">
            <v>1</v>
          </cell>
          <cell r="C36">
            <v>1</v>
          </cell>
          <cell r="D36">
            <v>173</v>
          </cell>
          <cell r="E36">
            <v>140</v>
          </cell>
        </row>
        <row r="37">
          <cell r="B37">
            <v>9</v>
          </cell>
          <cell r="C37">
            <v>10</v>
          </cell>
          <cell r="D37">
            <v>214.8</v>
          </cell>
          <cell r="E37">
            <v>131.1</v>
          </cell>
        </row>
      </sheetData>
      <sheetData sheetId="2">
        <row r="30">
          <cell r="B30">
            <v>1</v>
          </cell>
          <cell r="C30">
            <v>1</v>
          </cell>
          <cell r="D30">
            <v>100</v>
          </cell>
          <cell r="E30">
            <v>80</v>
          </cell>
        </row>
        <row r="36">
          <cell r="B36">
            <v>2</v>
          </cell>
          <cell r="C36">
            <v>2</v>
          </cell>
          <cell r="D36">
            <v>287</v>
          </cell>
          <cell r="E36">
            <v>216</v>
          </cell>
        </row>
        <row r="37">
          <cell r="B37">
            <v>2</v>
          </cell>
          <cell r="C37">
            <v>2</v>
          </cell>
          <cell r="D37">
            <v>61.7</v>
          </cell>
          <cell r="E37">
            <v>29.7</v>
          </cell>
        </row>
        <row r="48">
          <cell r="B48">
            <v>1</v>
          </cell>
          <cell r="C48">
            <v>1</v>
          </cell>
          <cell r="D48">
            <v>27</v>
          </cell>
          <cell r="E48">
            <v>18.3</v>
          </cell>
        </row>
      </sheetData>
      <sheetData sheetId="3">
        <row r="16">
          <cell r="B16">
            <v>2</v>
          </cell>
          <cell r="C16">
            <v>43</v>
          </cell>
          <cell r="D16">
            <v>3626.9</v>
          </cell>
          <cell r="E16">
            <v>2170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</row>
        <row r="26">
          <cell r="B26">
            <v>12</v>
          </cell>
          <cell r="C26">
            <v>17</v>
          </cell>
          <cell r="D26">
            <v>1098.7</v>
          </cell>
          <cell r="E26">
            <v>765.4</v>
          </cell>
        </row>
        <row r="30">
          <cell r="B30">
            <v>64</v>
          </cell>
          <cell r="C30">
            <v>82</v>
          </cell>
          <cell r="D30">
            <v>8154.2</v>
          </cell>
          <cell r="E30">
            <v>6158.0000000000009</v>
          </cell>
        </row>
        <row r="36">
          <cell r="B36">
            <v>8</v>
          </cell>
          <cell r="C36">
            <v>17</v>
          </cell>
          <cell r="D36">
            <v>1303.8</v>
          </cell>
          <cell r="E36">
            <v>868.7</v>
          </cell>
        </row>
        <row r="37">
          <cell r="B37">
            <v>11</v>
          </cell>
          <cell r="C37">
            <v>12</v>
          </cell>
          <cell r="D37">
            <v>726.2</v>
          </cell>
          <cell r="E37">
            <v>428.1</v>
          </cell>
        </row>
        <row r="42">
          <cell r="B42">
            <v>9</v>
          </cell>
          <cell r="C42">
            <v>38</v>
          </cell>
          <cell r="D42">
            <v>3248.7</v>
          </cell>
          <cell r="E42">
            <v>2575.1</v>
          </cell>
        </row>
        <row r="47">
          <cell r="B47">
            <v>1</v>
          </cell>
          <cell r="C47">
            <v>0</v>
          </cell>
          <cell r="D47">
            <v>3102.4</v>
          </cell>
          <cell r="E47">
            <v>3102.4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</row>
        <row r="49">
          <cell r="B49">
            <v>15</v>
          </cell>
          <cell r="C49">
            <v>16</v>
          </cell>
          <cell r="D49">
            <v>378.3</v>
          </cell>
          <cell r="E49">
            <v>289.8</v>
          </cell>
        </row>
      </sheetData>
      <sheetData sheetId="4">
        <row r="37">
          <cell r="B37">
            <v>2</v>
          </cell>
          <cell r="C37">
            <v>2</v>
          </cell>
          <cell r="D37">
            <v>42.5</v>
          </cell>
          <cell r="E37">
            <v>42.5</v>
          </cell>
        </row>
      </sheetData>
      <sheetData sheetId="5">
        <row r="37">
          <cell r="B37">
            <v>2</v>
          </cell>
          <cell r="C37">
            <v>3</v>
          </cell>
          <cell r="D37">
            <v>70.2</v>
          </cell>
          <cell r="E37">
            <v>36</v>
          </cell>
        </row>
      </sheetData>
      <sheetData sheetId="6">
        <row r="36">
          <cell r="B36">
            <v>1</v>
          </cell>
          <cell r="C36">
            <v>2</v>
          </cell>
          <cell r="D36">
            <v>102.5</v>
          </cell>
          <cell r="E36">
            <v>70</v>
          </cell>
        </row>
        <row r="37">
          <cell r="B37">
            <v>6</v>
          </cell>
          <cell r="C37">
            <v>10</v>
          </cell>
          <cell r="D37">
            <v>163</v>
          </cell>
          <cell r="E37">
            <v>120.7</v>
          </cell>
        </row>
      </sheetData>
      <sheetData sheetId="7">
        <row r="37">
          <cell r="B37">
            <v>10</v>
          </cell>
          <cell r="C37">
            <v>12</v>
          </cell>
          <cell r="D37">
            <v>349.6</v>
          </cell>
          <cell r="E37">
            <v>250.6</v>
          </cell>
        </row>
      </sheetData>
      <sheetData sheetId="8">
        <row r="37">
          <cell r="B37">
            <v>3</v>
          </cell>
          <cell r="C37">
            <v>3</v>
          </cell>
          <cell r="D37">
            <v>74.8</v>
          </cell>
          <cell r="E37">
            <v>69.5</v>
          </cell>
        </row>
      </sheetData>
      <sheetData sheetId="9">
        <row r="36">
          <cell r="B36">
            <v>1</v>
          </cell>
          <cell r="C36">
            <v>1</v>
          </cell>
          <cell r="D36">
            <v>82</v>
          </cell>
          <cell r="E36">
            <v>80</v>
          </cell>
        </row>
        <row r="37">
          <cell r="B37">
            <v>3</v>
          </cell>
          <cell r="C37">
            <v>3</v>
          </cell>
          <cell r="D37">
            <v>79</v>
          </cell>
          <cell r="E37">
            <v>31</v>
          </cell>
        </row>
      </sheetData>
      <sheetData sheetId="10">
        <row r="36">
          <cell r="B36">
            <v>2</v>
          </cell>
          <cell r="C36">
            <v>3</v>
          </cell>
          <cell r="D36">
            <v>178.3</v>
          </cell>
          <cell r="E36">
            <v>168.3</v>
          </cell>
        </row>
        <row r="37">
          <cell r="B37">
            <v>10</v>
          </cell>
          <cell r="C37">
            <v>10</v>
          </cell>
          <cell r="D37">
            <v>365</v>
          </cell>
          <cell r="E37">
            <v>261.8</v>
          </cell>
        </row>
      </sheetData>
      <sheetData sheetId="11">
        <row r="36">
          <cell r="B36">
            <v>1</v>
          </cell>
          <cell r="C36">
            <v>2</v>
          </cell>
          <cell r="D36">
            <v>100.5</v>
          </cell>
          <cell r="E36">
            <v>64.5</v>
          </cell>
        </row>
        <row r="37">
          <cell r="B37">
            <v>5</v>
          </cell>
          <cell r="C37">
            <v>7</v>
          </cell>
          <cell r="D37">
            <v>270</v>
          </cell>
          <cell r="E37">
            <v>77</v>
          </cell>
        </row>
      </sheetData>
      <sheetData sheetId="12">
        <row r="36">
          <cell r="B36">
            <v>1</v>
          </cell>
          <cell r="C36">
            <v>1</v>
          </cell>
          <cell r="D36">
            <v>210.4</v>
          </cell>
          <cell r="E36">
            <v>96.4</v>
          </cell>
        </row>
        <row r="37">
          <cell r="B37">
            <v>4</v>
          </cell>
          <cell r="C37">
            <v>4</v>
          </cell>
          <cell r="D37">
            <v>231.1</v>
          </cell>
          <cell r="E37">
            <v>150.19999999999999</v>
          </cell>
        </row>
      </sheetData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лексеевка"/>
      <sheetName val="аят"/>
      <sheetName val="Бородиновка"/>
      <sheetName val="варна"/>
      <sheetName val="казан"/>
      <sheetName val="катенино"/>
      <sheetName val="кр ОК"/>
      <sheetName val="кулевчи"/>
      <sheetName val="лейпциг"/>
      <sheetName val="николаевка"/>
      <sheetName val="Новый Урал"/>
      <sheetName val="покровка"/>
      <sheetName val="толсты"/>
      <sheetName val="свод"/>
    </sheetNames>
    <sheetDataSet>
      <sheetData sheetId="0" refreshError="1"/>
      <sheetData sheetId="1" refreshError="1"/>
      <sheetData sheetId="2" refreshError="1"/>
      <sheetData sheetId="3">
        <row r="38">
          <cell r="C38">
            <v>2</v>
          </cell>
          <cell r="D38">
            <v>130</v>
          </cell>
          <cell r="E38">
            <v>11</v>
          </cell>
          <cell r="F38">
            <v>1135</v>
          </cell>
          <cell r="G38">
            <v>350</v>
          </cell>
        </row>
        <row r="46">
          <cell r="C46">
            <v>1</v>
          </cell>
          <cell r="D46">
            <v>60</v>
          </cell>
          <cell r="E46">
            <v>3</v>
          </cell>
          <cell r="F46">
            <v>200</v>
          </cell>
          <cell r="G46">
            <v>120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лексеевка"/>
      <sheetName val="аят"/>
      <sheetName val="Бородиновка"/>
      <sheetName val="варна"/>
      <sheetName val="казановка"/>
      <sheetName val="катенино"/>
      <sheetName val="кр октяб"/>
      <sheetName val="кулевчи"/>
      <sheetName val="лейпц"/>
      <sheetName val="николаевка"/>
      <sheetName val="Новый Урал"/>
      <sheetName val="покровка"/>
      <sheetName val="толсты"/>
      <sheetName val="свод"/>
    </sheetNames>
    <sheetDataSet>
      <sheetData sheetId="0">
        <row r="30">
          <cell r="B30">
            <v>1</v>
          </cell>
          <cell r="C30">
            <v>0</v>
          </cell>
          <cell r="D30">
            <v>72</v>
          </cell>
          <cell r="E30">
            <v>0</v>
          </cell>
        </row>
      </sheetData>
      <sheetData sheetId="1">
        <row r="30">
          <cell r="B30">
            <v>2</v>
          </cell>
          <cell r="C30">
            <v>0</v>
          </cell>
          <cell r="D30">
            <v>110</v>
          </cell>
          <cell r="E30">
            <v>0</v>
          </cell>
        </row>
      </sheetData>
      <sheetData sheetId="2">
        <row r="30">
          <cell r="B30">
            <v>1</v>
          </cell>
          <cell r="C30">
            <v>0</v>
          </cell>
          <cell r="D30">
            <v>70</v>
          </cell>
          <cell r="E30">
            <v>0</v>
          </cell>
        </row>
      </sheetData>
      <sheetData sheetId="3">
        <row r="14">
          <cell r="B14">
            <v>2</v>
          </cell>
          <cell r="C14">
            <v>0</v>
          </cell>
          <cell r="D14">
            <v>100</v>
          </cell>
          <cell r="E14">
            <v>0</v>
          </cell>
        </row>
        <row r="15">
          <cell r="B15">
            <v>4</v>
          </cell>
          <cell r="C15">
            <v>0</v>
          </cell>
          <cell r="D15">
            <v>154</v>
          </cell>
          <cell r="E15">
            <v>0</v>
          </cell>
        </row>
        <row r="16">
          <cell r="B16">
            <v>1</v>
          </cell>
          <cell r="C16">
            <v>0</v>
          </cell>
          <cell r="D16">
            <v>60</v>
          </cell>
          <cell r="E16">
            <v>0</v>
          </cell>
        </row>
        <row r="19">
          <cell r="B19">
            <v>2</v>
          </cell>
          <cell r="C19">
            <v>0</v>
          </cell>
          <cell r="D19">
            <v>2</v>
          </cell>
          <cell r="E19">
            <v>0</v>
          </cell>
        </row>
        <row r="22">
          <cell r="B22">
            <v>4</v>
          </cell>
          <cell r="C22">
            <v>2</v>
          </cell>
          <cell r="D22">
            <v>4</v>
          </cell>
          <cell r="E22">
            <v>2</v>
          </cell>
        </row>
        <row r="25">
          <cell r="B25">
            <v>2</v>
          </cell>
          <cell r="C25">
            <v>0</v>
          </cell>
          <cell r="D25">
            <v>130</v>
          </cell>
          <cell r="E25">
            <v>0</v>
          </cell>
        </row>
        <row r="26">
          <cell r="E26">
            <v>0</v>
          </cell>
        </row>
        <row r="28">
          <cell r="C28">
            <v>0</v>
          </cell>
          <cell r="E28">
            <v>0</v>
          </cell>
        </row>
        <row r="29">
          <cell r="B29">
            <v>1</v>
          </cell>
          <cell r="D29">
            <v>60</v>
          </cell>
        </row>
        <row r="30">
          <cell r="B30">
            <v>3</v>
          </cell>
          <cell r="C30">
            <v>0</v>
          </cell>
          <cell r="D30">
            <v>380</v>
          </cell>
          <cell r="E30">
            <v>0</v>
          </cell>
        </row>
      </sheetData>
      <sheetData sheetId="4"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</row>
      </sheetData>
      <sheetData sheetId="5">
        <row r="30">
          <cell r="B30">
            <v>1</v>
          </cell>
          <cell r="C30">
            <v>0</v>
          </cell>
          <cell r="D30">
            <v>60</v>
          </cell>
          <cell r="E30">
            <v>0</v>
          </cell>
        </row>
      </sheetData>
      <sheetData sheetId="6">
        <row r="30">
          <cell r="B30">
            <v>1</v>
          </cell>
          <cell r="C30">
            <v>0</v>
          </cell>
          <cell r="D30">
            <v>100</v>
          </cell>
          <cell r="E30">
            <v>0</v>
          </cell>
        </row>
      </sheetData>
      <sheetData sheetId="7">
        <row r="30">
          <cell r="B30">
            <v>1</v>
          </cell>
          <cell r="C30">
            <v>0</v>
          </cell>
          <cell r="D30">
            <v>50</v>
          </cell>
          <cell r="E30">
            <v>0</v>
          </cell>
        </row>
      </sheetData>
      <sheetData sheetId="8">
        <row r="28">
          <cell r="B28">
            <v>1</v>
          </cell>
          <cell r="C28">
            <v>0</v>
          </cell>
          <cell r="D28">
            <v>60</v>
          </cell>
          <cell r="E28">
            <v>0</v>
          </cell>
        </row>
      </sheetData>
      <sheetData sheetId="9">
        <row r="30">
          <cell r="B30">
            <v>1</v>
          </cell>
          <cell r="C30">
            <v>0</v>
          </cell>
          <cell r="D30">
            <v>60</v>
          </cell>
          <cell r="E30">
            <v>0</v>
          </cell>
        </row>
      </sheetData>
      <sheetData sheetId="10">
        <row r="30">
          <cell r="B30">
            <v>1</v>
          </cell>
          <cell r="C30">
            <v>0</v>
          </cell>
          <cell r="D30">
            <v>100</v>
          </cell>
          <cell r="E30">
            <v>0</v>
          </cell>
        </row>
      </sheetData>
      <sheetData sheetId="11">
        <row r="30">
          <cell r="B30">
            <v>1</v>
          </cell>
          <cell r="C30">
            <v>0</v>
          </cell>
          <cell r="D30">
            <v>72</v>
          </cell>
          <cell r="E30">
            <v>0</v>
          </cell>
        </row>
      </sheetData>
      <sheetData sheetId="12">
        <row r="30">
          <cell r="B30">
            <v>1</v>
          </cell>
          <cell r="C30">
            <v>0</v>
          </cell>
          <cell r="D30">
            <v>60</v>
          </cell>
          <cell r="E30">
            <v>0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75"/>
  <sheetViews>
    <sheetView topLeftCell="E323" workbookViewId="0">
      <selection activeCell="P271" sqref="P271"/>
    </sheetView>
  </sheetViews>
  <sheetFormatPr defaultRowHeight="15" x14ac:dyDescent="0.25"/>
  <cols>
    <col min="1" max="1" width="50.5703125" customWidth="1"/>
    <col min="2" max="2" width="13.140625" customWidth="1"/>
    <col min="3" max="3" width="13.7109375" customWidth="1"/>
    <col min="4" max="5" width="12.140625" customWidth="1"/>
    <col min="6" max="6" width="12.42578125" customWidth="1"/>
    <col min="7" max="7" width="9.7109375" customWidth="1"/>
    <col min="8" max="8" width="28.5703125" customWidth="1"/>
    <col min="9" max="9" width="18.85546875" customWidth="1"/>
  </cols>
  <sheetData>
    <row r="1" spans="1:51" ht="15.75" x14ac:dyDescent="0.25">
      <c r="B1" s="1" t="s">
        <v>0</v>
      </c>
      <c r="C1" s="1"/>
      <c r="H1" s="1" t="s">
        <v>1</v>
      </c>
    </row>
    <row r="2" spans="1:51" ht="15.75" x14ac:dyDescent="0.25">
      <c r="A2" s="190" t="s">
        <v>2</v>
      </c>
      <c r="B2" s="190"/>
      <c r="C2" s="190"/>
      <c r="D2" s="190"/>
      <c r="E2" s="190"/>
      <c r="F2" s="190"/>
      <c r="G2" s="190"/>
    </row>
    <row r="3" spans="1:51" ht="15.75" x14ac:dyDescent="0.25">
      <c r="A3" s="190" t="s">
        <v>3</v>
      </c>
      <c r="B3" s="190"/>
      <c r="C3" s="190"/>
      <c r="D3" s="190"/>
      <c r="E3" s="190"/>
      <c r="F3" s="190"/>
      <c r="G3" s="190"/>
    </row>
    <row r="4" spans="1:51" ht="15.75" x14ac:dyDescent="0.25">
      <c r="A4" s="190" t="s">
        <v>991</v>
      </c>
      <c r="B4" s="190"/>
      <c r="C4" s="190"/>
      <c r="D4" s="190"/>
      <c r="E4" s="190"/>
      <c r="F4" s="190"/>
      <c r="G4" s="190"/>
    </row>
    <row r="5" spans="1:51" x14ac:dyDescent="0.25">
      <c r="A5" s="191" t="s">
        <v>4</v>
      </c>
      <c r="B5" s="191"/>
      <c r="C5" s="191"/>
      <c r="D5" s="191"/>
      <c r="E5" s="191"/>
      <c r="F5" s="191"/>
      <c r="G5" s="191"/>
      <c r="H5" s="191"/>
    </row>
    <row r="6" spans="1:51" ht="16.5" thickBot="1" x14ac:dyDescent="0.3">
      <c r="A6" s="1"/>
      <c r="B6" s="2"/>
      <c r="C6" s="2"/>
    </row>
    <row r="7" spans="1:51" ht="15.75" customHeight="1" x14ac:dyDescent="0.25">
      <c r="A7" s="192" t="s">
        <v>5</v>
      </c>
      <c r="B7" s="195" t="s">
        <v>6</v>
      </c>
      <c r="C7" s="195" t="s">
        <v>7</v>
      </c>
      <c r="D7" s="195" t="s">
        <v>8</v>
      </c>
      <c r="E7" s="195" t="s">
        <v>9</v>
      </c>
      <c r="F7" s="198" t="s">
        <v>10</v>
      </c>
      <c r="G7" s="199"/>
      <c r="H7" s="192" t="s">
        <v>11</v>
      </c>
      <c r="I7" s="192" t="s">
        <v>12</v>
      </c>
    </row>
    <row r="8" spans="1:51" ht="16.5" customHeight="1" x14ac:dyDescent="0.25">
      <c r="A8" s="193"/>
      <c r="B8" s="196"/>
      <c r="C8" s="196"/>
      <c r="D8" s="196"/>
      <c r="E8" s="196"/>
      <c r="F8" s="200"/>
      <c r="G8" s="201"/>
      <c r="H8" s="193"/>
      <c r="I8" s="19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1:51" s="3" customFormat="1" ht="15.75" customHeight="1" x14ac:dyDescent="0.25">
      <c r="A9" s="193"/>
      <c r="B9" s="196"/>
      <c r="C9" s="196"/>
      <c r="D9" s="196"/>
      <c r="E9" s="196"/>
      <c r="F9" s="200"/>
      <c r="G9" s="201"/>
      <c r="H9" s="193"/>
      <c r="I9" s="193"/>
    </row>
    <row r="10" spans="1:51" s="3" customFormat="1" ht="9.75" customHeight="1" thickBot="1" x14ac:dyDescent="0.3">
      <c r="A10" s="193"/>
      <c r="B10" s="196"/>
      <c r="C10" s="196"/>
      <c r="D10" s="196"/>
      <c r="E10" s="196"/>
      <c r="F10" s="202"/>
      <c r="G10" s="203"/>
      <c r="H10" s="193"/>
      <c r="I10" s="193"/>
    </row>
    <row r="11" spans="1:51" s="3" customFormat="1" ht="30.75" customHeight="1" thickBot="1" x14ac:dyDescent="0.3">
      <c r="A11" s="194"/>
      <c r="B11" s="197"/>
      <c r="C11" s="197"/>
      <c r="D11" s="197"/>
      <c r="E11" s="197"/>
      <c r="F11" s="4" t="s">
        <v>13</v>
      </c>
      <c r="G11" s="5" t="s">
        <v>14</v>
      </c>
      <c r="H11" s="194"/>
      <c r="I11" s="194"/>
    </row>
    <row r="12" spans="1:51" ht="30" customHeight="1" x14ac:dyDescent="0.25">
      <c r="A12" s="6" t="s">
        <v>15</v>
      </c>
      <c r="B12" s="7"/>
      <c r="C12" s="7"/>
      <c r="D12" s="7"/>
      <c r="E12" s="7"/>
      <c r="F12" s="7"/>
      <c r="G12" s="7"/>
      <c r="H12" s="7"/>
      <c r="I12" s="173"/>
      <c r="J12" s="170"/>
    </row>
    <row r="13" spans="1:51" s="3" customFormat="1" x14ac:dyDescent="0.25">
      <c r="A13" s="148" t="s">
        <v>16</v>
      </c>
      <c r="B13" s="8"/>
      <c r="C13" s="8"/>
      <c r="D13" s="9">
        <f>D15+D16+D17+D18+D21</f>
        <v>43</v>
      </c>
      <c r="E13" s="9">
        <f>E15+E16+E17+E18+E21</f>
        <v>47</v>
      </c>
      <c r="F13" s="9">
        <f>F15+F16+F17+F18+F21</f>
        <v>3626.9</v>
      </c>
      <c r="G13" s="9">
        <f>G15+G16+G17+G18+G21</f>
        <v>2170</v>
      </c>
      <c r="H13" s="10"/>
      <c r="I13" s="158"/>
      <c r="J13" s="170"/>
    </row>
    <row r="14" spans="1:51" s="3" customFormat="1" x14ac:dyDescent="0.25">
      <c r="A14" s="149" t="s">
        <v>17</v>
      </c>
      <c r="B14" s="8"/>
      <c r="C14" s="8"/>
      <c r="D14" s="9"/>
      <c r="E14" s="9"/>
      <c r="F14" s="9"/>
      <c r="G14" s="9"/>
      <c r="H14" s="8"/>
      <c r="I14" s="157"/>
      <c r="J14" s="170"/>
    </row>
    <row r="15" spans="1:51" s="3" customFormat="1" x14ac:dyDescent="0.25">
      <c r="A15" s="149" t="s">
        <v>18</v>
      </c>
      <c r="B15" s="149"/>
      <c r="C15" s="149"/>
      <c r="D15" s="150"/>
      <c r="E15" s="150"/>
      <c r="F15" s="150"/>
      <c r="G15" s="150"/>
      <c r="H15" s="149"/>
      <c r="I15" s="159"/>
      <c r="J15" s="170"/>
    </row>
    <row r="16" spans="1:51" s="3" customFormat="1" ht="26.25" x14ac:dyDescent="0.25">
      <c r="A16" s="149" t="s">
        <v>19</v>
      </c>
      <c r="B16" s="149"/>
      <c r="C16" s="149"/>
      <c r="D16" s="150"/>
      <c r="E16" s="150"/>
      <c r="F16" s="150"/>
      <c r="G16" s="150"/>
      <c r="H16" s="149"/>
      <c r="I16" s="159"/>
      <c r="J16" s="170"/>
    </row>
    <row r="17" spans="1:10" s="3" customFormat="1" x14ac:dyDescent="0.25">
      <c r="A17" s="149" t="s">
        <v>20</v>
      </c>
      <c r="B17" s="149"/>
      <c r="C17" s="149"/>
      <c r="D17" s="150"/>
      <c r="E17" s="150"/>
      <c r="F17" s="150"/>
      <c r="G17" s="150"/>
      <c r="H17" s="149"/>
      <c r="I17" s="159"/>
      <c r="J17" s="170"/>
    </row>
    <row r="18" spans="1:10" s="3" customFormat="1" x14ac:dyDescent="0.25">
      <c r="A18" s="149" t="s">
        <v>21</v>
      </c>
      <c r="B18" s="149"/>
      <c r="C18" s="149"/>
      <c r="D18" s="150">
        <f t="shared" ref="D18:G18" si="0">D19+D20</f>
        <v>43</v>
      </c>
      <c r="E18" s="150">
        <f t="shared" si="0"/>
        <v>47</v>
      </c>
      <c r="F18" s="150">
        <f t="shared" si="0"/>
        <v>3626.9</v>
      </c>
      <c r="G18" s="150">
        <f t="shared" si="0"/>
        <v>2170</v>
      </c>
      <c r="H18" s="149"/>
      <c r="I18" s="159"/>
      <c r="J18" s="170"/>
    </row>
    <row r="19" spans="1:10" s="3" customFormat="1" ht="26.25" x14ac:dyDescent="0.25">
      <c r="A19" s="149" t="s">
        <v>22</v>
      </c>
      <c r="B19" s="149" t="s">
        <v>23</v>
      </c>
      <c r="C19" s="149" t="s">
        <v>24</v>
      </c>
      <c r="D19" s="149">
        <v>8</v>
      </c>
      <c r="E19" s="149">
        <v>10</v>
      </c>
      <c r="F19" s="149">
        <v>1126.9000000000001</v>
      </c>
      <c r="G19" s="149">
        <v>720</v>
      </c>
      <c r="H19" s="149" t="s">
        <v>25</v>
      </c>
      <c r="I19" s="159" t="s">
        <v>26</v>
      </c>
      <c r="J19" s="170"/>
    </row>
    <row r="20" spans="1:10" s="3" customFormat="1" ht="26.25" x14ac:dyDescent="0.25">
      <c r="A20" s="149" t="s">
        <v>27</v>
      </c>
      <c r="B20" s="149" t="s">
        <v>28</v>
      </c>
      <c r="C20" s="149" t="s">
        <v>24</v>
      </c>
      <c r="D20" s="149">
        <v>35</v>
      </c>
      <c r="E20" s="149">
        <v>37</v>
      </c>
      <c r="F20" s="149">
        <v>2500</v>
      </c>
      <c r="G20" s="149">
        <v>1450</v>
      </c>
      <c r="H20" s="149" t="s">
        <v>29</v>
      </c>
      <c r="I20" s="159" t="s">
        <v>30</v>
      </c>
      <c r="J20" s="170"/>
    </row>
    <row r="21" spans="1:10" s="3" customFormat="1" x14ac:dyDescent="0.25">
      <c r="A21" s="149" t="s">
        <v>31</v>
      </c>
      <c r="B21" s="149"/>
      <c r="C21" s="149"/>
      <c r="D21" s="150"/>
      <c r="E21" s="150"/>
      <c r="F21" s="150"/>
      <c r="G21" s="150"/>
      <c r="H21" s="149"/>
      <c r="I21" s="159"/>
      <c r="J21" s="170"/>
    </row>
    <row r="22" spans="1:10" s="3" customFormat="1" x14ac:dyDescent="0.25">
      <c r="A22" s="148" t="s">
        <v>32</v>
      </c>
      <c r="B22" s="204"/>
      <c r="C22" s="204"/>
      <c r="D22" s="205">
        <f>D24+D25</f>
        <v>0</v>
      </c>
      <c r="E22" s="205">
        <v>0</v>
      </c>
      <c r="F22" s="205">
        <f t="shared" ref="F22:G22" si="1">F24+F25</f>
        <v>0</v>
      </c>
      <c r="G22" s="205">
        <f t="shared" si="1"/>
        <v>0</v>
      </c>
      <c r="H22" s="204"/>
      <c r="I22" s="206"/>
      <c r="J22" s="170"/>
    </row>
    <row r="23" spans="1:10" s="3" customFormat="1" x14ac:dyDescent="0.25">
      <c r="A23" s="149" t="s">
        <v>17</v>
      </c>
      <c r="B23" s="204"/>
      <c r="C23" s="204"/>
      <c r="D23" s="205"/>
      <c r="E23" s="205"/>
      <c r="F23" s="205"/>
      <c r="G23" s="205"/>
      <c r="H23" s="204"/>
      <c r="I23" s="206"/>
      <c r="J23" s="170"/>
    </row>
    <row r="24" spans="1:10" s="3" customFormat="1" ht="40.5" customHeight="1" x14ac:dyDescent="0.25">
      <c r="A24" s="149" t="s">
        <v>33</v>
      </c>
      <c r="B24" s="149"/>
      <c r="C24" s="149"/>
      <c r="D24" s="150"/>
      <c r="E24" s="150"/>
      <c r="F24" s="150"/>
      <c r="G24" s="150"/>
      <c r="H24" s="149"/>
      <c r="I24" s="159"/>
      <c r="J24" s="170"/>
    </row>
    <row r="25" spans="1:10" s="3" customFormat="1" x14ac:dyDescent="0.25">
      <c r="A25" s="149" t="s">
        <v>34</v>
      </c>
      <c r="B25" s="208"/>
      <c r="C25" s="208"/>
      <c r="D25" s="207"/>
      <c r="E25" s="207"/>
      <c r="F25" s="207"/>
      <c r="G25" s="207"/>
      <c r="H25" s="208"/>
      <c r="I25" s="209"/>
      <c r="J25" s="170"/>
    </row>
    <row r="26" spans="1:10" s="3" customFormat="1" ht="39" x14ac:dyDescent="0.25">
      <c r="A26" s="149" t="s">
        <v>35</v>
      </c>
      <c r="B26" s="208"/>
      <c r="C26" s="208"/>
      <c r="D26" s="207"/>
      <c r="E26" s="207"/>
      <c r="F26" s="207"/>
      <c r="G26" s="207"/>
      <c r="H26" s="208"/>
      <c r="I26" s="209"/>
      <c r="J26" s="170"/>
    </row>
    <row r="27" spans="1:10" s="3" customFormat="1" x14ac:dyDescent="0.25">
      <c r="A27" s="148" t="s">
        <v>36</v>
      </c>
      <c r="B27" s="204"/>
      <c r="C27" s="204"/>
      <c r="D27" s="210">
        <f>D29+D44+D115+D213</f>
        <v>251</v>
      </c>
      <c r="E27" s="210">
        <f>E29+E44+E115+E213</f>
        <v>345</v>
      </c>
      <c r="F27" s="210">
        <f>F29+F44+F115+F213</f>
        <v>17992.800000000003</v>
      </c>
      <c r="G27" s="210">
        <f>G29+G44+G115+G213</f>
        <v>13052.800000000001</v>
      </c>
      <c r="H27" s="204"/>
      <c r="I27" s="206"/>
      <c r="J27" s="170"/>
    </row>
    <row r="28" spans="1:10" s="3" customFormat="1" x14ac:dyDescent="0.25">
      <c r="A28" s="149" t="s">
        <v>17</v>
      </c>
      <c r="B28" s="204"/>
      <c r="C28" s="204"/>
      <c r="D28" s="205"/>
      <c r="E28" s="205"/>
      <c r="F28" s="205"/>
      <c r="G28" s="205"/>
      <c r="H28" s="204"/>
      <c r="I28" s="206"/>
      <c r="J28" s="170"/>
    </row>
    <row r="29" spans="1:10" s="3" customFormat="1" x14ac:dyDescent="0.25">
      <c r="A29" s="148" t="s">
        <v>37</v>
      </c>
      <c r="B29" s="208"/>
      <c r="C29" s="208"/>
      <c r="D29" s="210">
        <f t="shared" ref="D29:G29" si="2">D31</f>
        <v>17</v>
      </c>
      <c r="E29" s="210">
        <f t="shared" si="2"/>
        <v>28</v>
      </c>
      <c r="F29" s="210">
        <f t="shared" si="2"/>
        <v>1098.7</v>
      </c>
      <c r="G29" s="210">
        <f t="shared" si="2"/>
        <v>765.4</v>
      </c>
      <c r="H29" s="208"/>
      <c r="I29" s="209"/>
      <c r="J29" s="170"/>
    </row>
    <row r="30" spans="1:10" s="3" customFormat="1" x14ac:dyDescent="0.25">
      <c r="A30" s="148" t="s">
        <v>38</v>
      </c>
      <c r="B30" s="208"/>
      <c r="C30" s="208"/>
      <c r="D30" s="205"/>
      <c r="E30" s="205"/>
      <c r="F30" s="205"/>
      <c r="G30" s="205"/>
      <c r="H30" s="208"/>
      <c r="I30" s="209"/>
      <c r="J30" s="170"/>
    </row>
    <row r="31" spans="1:10" s="3" customFormat="1" ht="51.75" x14ac:dyDescent="0.25">
      <c r="A31" s="149" t="s">
        <v>39</v>
      </c>
      <c r="B31" s="149"/>
      <c r="C31" s="149"/>
      <c r="D31" s="11">
        <f t="shared" ref="D31:G31" si="3">SUM(D32:D43)</f>
        <v>17</v>
      </c>
      <c r="E31" s="11">
        <f t="shared" si="3"/>
        <v>28</v>
      </c>
      <c r="F31" s="11">
        <f t="shared" si="3"/>
        <v>1098.7</v>
      </c>
      <c r="G31" s="11">
        <f t="shared" si="3"/>
        <v>765.4</v>
      </c>
      <c r="H31" s="149"/>
      <c r="I31" s="159"/>
      <c r="J31" s="170"/>
    </row>
    <row r="32" spans="1:10" s="3" customFormat="1" ht="26.25" x14ac:dyDescent="0.25">
      <c r="A32" s="12" t="s">
        <v>40</v>
      </c>
      <c r="B32" s="12" t="s">
        <v>23</v>
      </c>
      <c r="C32" s="12" t="s">
        <v>41</v>
      </c>
      <c r="D32" s="12">
        <v>1</v>
      </c>
      <c r="E32" s="12">
        <v>2</v>
      </c>
      <c r="F32" s="12">
        <v>171.6</v>
      </c>
      <c r="G32" s="12">
        <v>106.9</v>
      </c>
      <c r="H32" s="176" t="s">
        <v>42</v>
      </c>
      <c r="I32" s="177" t="s">
        <v>43</v>
      </c>
      <c r="J32" s="170"/>
    </row>
    <row r="33" spans="1:10" s="3" customFormat="1" ht="26.25" x14ac:dyDescent="0.25">
      <c r="A33" s="13" t="s">
        <v>44</v>
      </c>
      <c r="B33" s="13" t="s">
        <v>45</v>
      </c>
      <c r="C33" s="13" t="s">
        <v>46</v>
      </c>
      <c r="D33" s="13">
        <v>2</v>
      </c>
      <c r="E33" s="13">
        <v>3</v>
      </c>
      <c r="F33" s="13">
        <v>93.1</v>
      </c>
      <c r="G33" s="13">
        <v>19</v>
      </c>
      <c r="H33" s="30" t="s">
        <v>47</v>
      </c>
      <c r="I33" s="168" t="s">
        <v>48</v>
      </c>
      <c r="J33" s="170"/>
    </row>
    <row r="34" spans="1:10" s="3" customFormat="1" ht="26.25" x14ac:dyDescent="0.25">
      <c r="A34" s="13" t="s">
        <v>49</v>
      </c>
      <c r="B34" s="13" t="s">
        <v>50</v>
      </c>
      <c r="C34" s="13" t="s">
        <v>46</v>
      </c>
      <c r="D34" s="13">
        <v>2</v>
      </c>
      <c r="E34" s="13">
        <v>3</v>
      </c>
      <c r="F34" s="13">
        <v>64.2</v>
      </c>
      <c r="G34" s="13">
        <v>60.5</v>
      </c>
      <c r="H34" s="30" t="s">
        <v>51</v>
      </c>
      <c r="I34" s="178" t="s">
        <v>52</v>
      </c>
      <c r="J34" s="170"/>
    </row>
    <row r="35" spans="1:10" s="3" customFormat="1" ht="33" customHeight="1" x14ac:dyDescent="0.25">
      <c r="A35" s="14" t="s">
        <v>53</v>
      </c>
      <c r="B35" s="186" t="s">
        <v>45</v>
      </c>
      <c r="C35" s="186" t="s">
        <v>54</v>
      </c>
      <c r="D35" s="186">
        <v>2</v>
      </c>
      <c r="E35" s="186">
        <v>3</v>
      </c>
      <c r="F35" s="186">
        <v>50</v>
      </c>
      <c r="G35" s="186">
        <v>42</v>
      </c>
      <c r="H35" s="31" t="s">
        <v>55</v>
      </c>
      <c r="I35" s="187" t="s">
        <v>56</v>
      </c>
      <c r="J35" s="170"/>
    </row>
    <row r="36" spans="1:10" s="3" customFormat="1" ht="24" customHeight="1" x14ac:dyDescent="0.25">
      <c r="A36" s="15" t="s">
        <v>49</v>
      </c>
      <c r="B36" s="13" t="s">
        <v>28</v>
      </c>
      <c r="C36" s="13" t="s">
        <v>54</v>
      </c>
      <c r="D36" s="13">
        <v>1</v>
      </c>
      <c r="E36" s="13">
        <v>2</v>
      </c>
      <c r="F36" s="13">
        <v>50</v>
      </c>
      <c r="G36" s="13">
        <v>25</v>
      </c>
      <c r="H36" s="15" t="s">
        <v>57</v>
      </c>
      <c r="I36" s="168" t="s">
        <v>52</v>
      </c>
      <c r="J36" s="170"/>
    </row>
    <row r="37" spans="1:10" s="3" customFormat="1" ht="26.25" x14ac:dyDescent="0.25">
      <c r="A37" s="15" t="s">
        <v>58</v>
      </c>
      <c r="B37" s="13" t="s">
        <v>45</v>
      </c>
      <c r="C37" s="13" t="s">
        <v>59</v>
      </c>
      <c r="D37" s="13">
        <v>2</v>
      </c>
      <c r="E37" s="13">
        <v>4</v>
      </c>
      <c r="F37" s="13">
        <v>96.7</v>
      </c>
      <c r="G37" s="13">
        <v>70</v>
      </c>
      <c r="H37" s="15" t="s">
        <v>60</v>
      </c>
      <c r="I37" s="178" t="s">
        <v>61</v>
      </c>
      <c r="J37" s="170"/>
    </row>
    <row r="38" spans="1:10" s="3" customFormat="1" x14ac:dyDescent="0.25">
      <c r="A38" s="15" t="s">
        <v>62</v>
      </c>
      <c r="B38" s="13" t="s">
        <v>45</v>
      </c>
      <c r="C38" s="13" t="s">
        <v>54</v>
      </c>
      <c r="D38" s="13">
        <v>2</v>
      </c>
      <c r="E38" s="13">
        <v>5</v>
      </c>
      <c r="F38" s="13">
        <v>386.1</v>
      </c>
      <c r="G38" s="13">
        <v>280</v>
      </c>
      <c r="H38" s="15" t="s">
        <v>63</v>
      </c>
      <c r="I38" s="178" t="s">
        <v>64</v>
      </c>
      <c r="J38" s="170"/>
    </row>
    <row r="39" spans="1:10" s="3" customFormat="1" ht="26.25" x14ac:dyDescent="0.25">
      <c r="A39" s="15" t="s">
        <v>65</v>
      </c>
      <c r="B39" s="15" t="s">
        <v>45</v>
      </c>
      <c r="C39" s="15" t="s">
        <v>54</v>
      </c>
      <c r="D39" s="15">
        <v>1</v>
      </c>
      <c r="E39" s="15">
        <v>1</v>
      </c>
      <c r="F39" s="15">
        <v>25</v>
      </c>
      <c r="G39" s="15">
        <v>20</v>
      </c>
      <c r="H39" s="15" t="s">
        <v>66</v>
      </c>
      <c r="I39" s="167" t="s">
        <v>67</v>
      </c>
      <c r="J39" s="170"/>
    </row>
    <row r="40" spans="1:10" s="3" customFormat="1" ht="29.25" customHeight="1" x14ac:dyDescent="0.25">
      <c r="A40" s="15" t="s">
        <v>68</v>
      </c>
      <c r="B40" s="15" t="s">
        <v>45</v>
      </c>
      <c r="C40" s="15" t="s">
        <v>54</v>
      </c>
      <c r="D40" s="15">
        <v>1</v>
      </c>
      <c r="E40" s="15">
        <v>1</v>
      </c>
      <c r="F40" s="15">
        <v>30</v>
      </c>
      <c r="G40" s="15">
        <v>24</v>
      </c>
      <c r="H40" s="15" t="s">
        <v>69</v>
      </c>
      <c r="I40" s="167" t="s">
        <v>70</v>
      </c>
      <c r="J40" s="170"/>
    </row>
    <row r="41" spans="1:10" s="3" customFormat="1" x14ac:dyDescent="0.25">
      <c r="A41" s="15" t="s">
        <v>71</v>
      </c>
      <c r="B41" s="15" t="s">
        <v>45</v>
      </c>
      <c r="C41" s="15" t="s">
        <v>54</v>
      </c>
      <c r="D41" s="15">
        <v>1</v>
      </c>
      <c r="E41" s="15">
        <v>2</v>
      </c>
      <c r="F41" s="15">
        <v>52</v>
      </c>
      <c r="G41" s="15">
        <v>40</v>
      </c>
      <c r="H41" s="15" t="s">
        <v>72</v>
      </c>
      <c r="I41" s="167" t="s">
        <v>73</v>
      </c>
      <c r="J41" s="170"/>
    </row>
    <row r="42" spans="1:10" s="3" customFormat="1" ht="21" customHeight="1" x14ac:dyDescent="0.25">
      <c r="A42" s="15" t="s">
        <v>74</v>
      </c>
      <c r="B42" s="30" t="s">
        <v>45</v>
      </c>
      <c r="C42" s="13" t="s">
        <v>54</v>
      </c>
      <c r="D42" s="13">
        <v>1</v>
      </c>
      <c r="E42" s="13">
        <v>1</v>
      </c>
      <c r="F42" s="13">
        <v>18</v>
      </c>
      <c r="G42" s="13">
        <v>18</v>
      </c>
      <c r="H42" s="15" t="s">
        <v>75</v>
      </c>
      <c r="I42" s="168" t="s">
        <v>76</v>
      </c>
      <c r="J42" s="170"/>
    </row>
    <row r="43" spans="1:10" s="3" customFormat="1" ht="21" customHeight="1" x14ac:dyDescent="0.25">
      <c r="A43" s="15" t="s">
        <v>77</v>
      </c>
      <c r="B43" s="15" t="s">
        <v>45</v>
      </c>
      <c r="C43" s="15" t="s">
        <v>54</v>
      </c>
      <c r="D43" s="15">
        <v>1</v>
      </c>
      <c r="E43" s="15">
        <v>1</v>
      </c>
      <c r="F43" s="15">
        <v>62</v>
      </c>
      <c r="G43" s="15">
        <v>60</v>
      </c>
      <c r="H43" s="15" t="s">
        <v>78</v>
      </c>
      <c r="I43" s="167" t="s">
        <v>79</v>
      </c>
      <c r="J43" s="170"/>
    </row>
    <row r="44" spans="1:10" s="3" customFormat="1" ht="21.75" customHeight="1" x14ac:dyDescent="0.25">
      <c r="A44" s="148" t="s">
        <v>80</v>
      </c>
      <c r="B44" s="16"/>
      <c r="C44" s="149"/>
      <c r="D44" s="154">
        <f t="shared" ref="D44:G44" si="4">D45</f>
        <v>83</v>
      </c>
      <c r="E44" s="154">
        <f t="shared" si="4"/>
        <v>94</v>
      </c>
      <c r="F44" s="154">
        <f t="shared" si="4"/>
        <v>8254.2000000000007</v>
      </c>
      <c r="G44" s="154">
        <f t="shared" si="4"/>
        <v>6238.0000000000009</v>
      </c>
      <c r="H44" s="16"/>
      <c r="I44" s="160"/>
      <c r="J44" s="170"/>
    </row>
    <row r="45" spans="1:10" s="3" customFormat="1" ht="39" x14ac:dyDescent="0.25">
      <c r="A45" s="149" t="s">
        <v>81</v>
      </c>
      <c r="B45" s="16"/>
      <c r="C45" s="16"/>
      <c r="D45" s="17">
        <f t="shared" ref="D45:G45" si="5">SUM(D46:D110)</f>
        <v>83</v>
      </c>
      <c r="E45" s="17">
        <f t="shared" si="5"/>
        <v>94</v>
      </c>
      <c r="F45" s="17">
        <f t="shared" si="5"/>
        <v>8254.2000000000007</v>
      </c>
      <c r="G45" s="17">
        <f t="shared" si="5"/>
        <v>6238.0000000000009</v>
      </c>
      <c r="H45" s="16"/>
      <c r="I45" s="160"/>
      <c r="J45" s="170"/>
    </row>
    <row r="46" spans="1:10" s="3" customFormat="1" ht="26.25" x14ac:dyDescent="0.25">
      <c r="A46" s="149" t="s">
        <v>82</v>
      </c>
      <c r="B46" s="149" t="s">
        <v>45</v>
      </c>
      <c r="C46" s="149" t="s">
        <v>46</v>
      </c>
      <c r="D46" s="150">
        <v>1</v>
      </c>
      <c r="E46" s="150">
        <v>2</v>
      </c>
      <c r="F46" s="150">
        <v>100</v>
      </c>
      <c r="G46" s="150">
        <v>80</v>
      </c>
      <c r="H46" s="149" t="s">
        <v>83</v>
      </c>
      <c r="I46" s="159" t="s">
        <v>84</v>
      </c>
      <c r="J46" s="170"/>
    </row>
    <row r="47" spans="1:10" s="3" customFormat="1" ht="24" customHeight="1" x14ac:dyDescent="0.25">
      <c r="A47" s="149" t="s">
        <v>85</v>
      </c>
      <c r="B47" s="18" t="s">
        <v>45</v>
      </c>
      <c r="C47" s="150" t="s">
        <v>24</v>
      </c>
      <c r="D47" s="18">
        <v>2</v>
      </c>
      <c r="E47" s="18">
        <v>3</v>
      </c>
      <c r="F47" s="18">
        <v>202</v>
      </c>
      <c r="G47" s="18">
        <v>91.4</v>
      </c>
      <c r="H47" s="150" t="s">
        <v>86</v>
      </c>
      <c r="I47" s="159" t="s">
        <v>87</v>
      </c>
      <c r="J47" s="170"/>
    </row>
    <row r="48" spans="1:10" s="3" customFormat="1" x14ac:dyDescent="0.25">
      <c r="A48" s="18" t="s">
        <v>88</v>
      </c>
      <c r="B48" s="18" t="s">
        <v>45</v>
      </c>
      <c r="C48" s="18" t="s">
        <v>46</v>
      </c>
      <c r="D48" s="18">
        <v>2</v>
      </c>
      <c r="E48" s="18">
        <v>2</v>
      </c>
      <c r="F48" s="18">
        <v>70</v>
      </c>
      <c r="G48" s="18">
        <v>58.4</v>
      </c>
      <c r="H48" s="150" t="s">
        <v>89</v>
      </c>
      <c r="I48" s="161" t="s">
        <v>90</v>
      </c>
      <c r="J48" s="170"/>
    </row>
    <row r="49" spans="1:10" s="3" customFormat="1" ht="20.25" customHeight="1" x14ac:dyDescent="0.25">
      <c r="A49" s="19" t="s">
        <v>91</v>
      </c>
      <c r="B49" s="18" t="s">
        <v>45</v>
      </c>
      <c r="C49" s="18" t="s">
        <v>54</v>
      </c>
      <c r="D49" s="18">
        <v>1</v>
      </c>
      <c r="E49" s="18">
        <v>1</v>
      </c>
      <c r="F49" s="18">
        <v>20</v>
      </c>
      <c r="G49" s="18">
        <v>20</v>
      </c>
      <c r="H49" s="150" t="s">
        <v>92</v>
      </c>
      <c r="I49" s="162" t="s">
        <v>93</v>
      </c>
      <c r="J49" s="170"/>
    </row>
    <row r="50" spans="1:10" s="3" customFormat="1" ht="26.25" x14ac:dyDescent="0.25">
      <c r="A50" s="19" t="s">
        <v>94</v>
      </c>
      <c r="B50" s="18" t="s">
        <v>45</v>
      </c>
      <c r="C50" s="150" t="s">
        <v>24</v>
      </c>
      <c r="D50" s="18">
        <v>2</v>
      </c>
      <c r="E50" s="18">
        <v>2</v>
      </c>
      <c r="F50" s="18">
        <v>52</v>
      </c>
      <c r="G50" s="18">
        <v>41</v>
      </c>
      <c r="H50" s="150" t="s">
        <v>95</v>
      </c>
      <c r="I50" s="162" t="s">
        <v>96</v>
      </c>
      <c r="J50" s="170"/>
    </row>
    <row r="51" spans="1:10" s="3" customFormat="1" ht="26.25" x14ac:dyDescent="0.25">
      <c r="A51" s="19" t="s">
        <v>97</v>
      </c>
      <c r="B51" s="18" t="s">
        <v>45</v>
      </c>
      <c r="C51" s="150" t="s">
        <v>98</v>
      </c>
      <c r="D51" s="18">
        <v>1</v>
      </c>
      <c r="E51" s="18">
        <v>3</v>
      </c>
      <c r="F51" s="18">
        <v>180</v>
      </c>
      <c r="G51" s="18">
        <v>120</v>
      </c>
      <c r="H51" s="150" t="s">
        <v>99</v>
      </c>
      <c r="I51" s="162"/>
      <c r="J51" s="170"/>
    </row>
    <row r="52" spans="1:10" s="3" customFormat="1" ht="26.25" x14ac:dyDescent="0.25">
      <c r="A52" s="19" t="s">
        <v>100</v>
      </c>
      <c r="B52" s="18" t="s">
        <v>45</v>
      </c>
      <c r="C52" s="150" t="s">
        <v>24</v>
      </c>
      <c r="D52" s="18">
        <v>1</v>
      </c>
      <c r="E52" s="18">
        <v>1</v>
      </c>
      <c r="F52" s="18">
        <v>106</v>
      </c>
      <c r="G52" s="18">
        <v>74</v>
      </c>
      <c r="H52" s="150" t="s">
        <v>101</v>
      </c>
      <c r="I52" s="162" t="s">
        <v>102</v>
      </c>
      <c r="J52" s="170"/>
    </row>
    <row r="53" spans="1:10" s="3" customFormat="1" x14ac:dyDescent="0.25">
      <c r="A53" s="19" t="s">
        <v>103</v>
      </c>
      <c r="B53" s="18" t="s">
        <v>45</v>
      </c>
      <c r="C53" s="18" t="s">
        <v>54</v>
      </c>
      <c r="D53" s="18">
        <v>1</v>
      </c>
      <c r="E53" s="18">
        <v>1</v>
      </c>
      <c r="F53" s="18">
        <v>61</v>
      </c>
      <c r="G53" s="18">
        <v>47</v>
      </c>
      <c r="H53" s="150" t="s">
        <v>104</v>
      </c>
      <c r="I53" s="162" t="s">
        <v>105</v>
      </c>
      <c r="J53" s="170"/>
    </row>
    <row r="54" spans="1:10" s="3" customFormat="1" x14ac:dyDescent="0.25">
      <c r="A54" s="19" t="s">
        <v>106</v>
      </c>
      <c r="B54" s="18" t="s">
        <v>45</v>
      </c>
      <c r="C54" s="18" t="s">
        <v>54</v>
      </c>
      <c r="D54" s="18">
        <v>1</v>
      </c>
      <c r="E54" s="18">
        <v>1</v>
      </c>
      <c r="F54" s="18">
        <v>81</v>
      </c>
      <c r="G54" s="18">
        <v>40</v>
      </c>
      <c r="H54" s="150" t="s">
        <v>107</v>
      </c>
      <c r="I54" s="162" t="s">
        <v>108</v>
      </c>
      <c r="J54" s="170"/>
    </row>
    <row r="55" spans="1:10" s="3" customFormat="1" x14ac:dyDescent="0.25">
      <c r="A55" s="19" t="s">
        <v>109</v>
      </c>
      <c r="B55" s="18" t="s">
        <v>45</v>
      </c>
      <c r="C55" s="18" t="s">
        <v>54</v>
      </c>
      <c r="D55" s="18">
        <v>2</v>
      </c>
      <c r="E55" s="18">
        <v>2</v>
      </c>
      <c r="F55" s="18">
        <v>162</v>
      </c>
      <c r="G55" s="18">
        <v>36</v>
      </c>
      <c r="H55" s="150" t="s">
        <v>110</v>
      </c>
      <c r="I55" s="162" t="s">
        <v>111</v>
      </c>
      <c r="J55" s="170"/>
    </row>
    <row r="56" spans="1:10" s="3" customFormat="1" x14ac:dyDescent="0.25">
      <c r="A56" s="19" t="s">
        <v>112</v>
      </c>
      <c r="B56" s="18" t="s">
        <v>45</v>
      </c>
      <c r="C56" s="18" t="s">
        <v>54</v>
      </c>
      <c r="D56" s="18">
        <v>1</v>
      </c>
      <c r="E56" s="18">
        <v>1</v>
      </c>
      <c r="F56" s="18">
        <v>64</v>
      </c>
      <c r="G56" s="18">
        <v>35.1</v>
      </c>
      <c r="H56" s="150" t="s">
        <v>113</v>
      </c>
      <c r="I56" s="162" t="s">
        <v>102</v>
      </c>
      <c r="J56" s="170"/>
    </row>
    <row r="57" spans="1:10" s="3" customFormat="1" x14ac:dyDescent="0.25">
      <c r="A57" s="19" t="s">
        <v>114</v>
      </c>
      <c r="B57" s="18" t="s">
        <v>45</v>
      </c>
      <c r="C57" s="18" t="s">
        <v>54</v>
      </c>
      <c r="D57" s="18">
        <v>1</v>
      </c>
      <c r="E57" s="18">
        <v>1</v>
      </c>
      <c r="F57" s="18">
        <v>74</v>
      </c>
      <c r="G57" s="18">
        <v>64.2</v>
      </c>
      <c r="H57" s="150" t="s">
        <v>115</v>
      </c>
      <c r="I57" s="162" t="s">
        <v>102</v>
      </c>
      <c r="J57" s="170"/>
    </row>
    <row r="58" spans="1:10" s="3" customFormat="1" ht="26.25" x14ac:dyDescent="0.25">
      <c r="A58" s="19" t="s">
        <v>116</v>
      </c>
      <c r="B58" s="18" t="s">
        <v>45</v>
      </c>
      <c r="C58" s="18" t="s">
        <v>54</v>
      </c>
      <c r="D58" s="18">
        <v>1</v>
      </c>
      <c r="E58" s="18">
        <v>2</v>
      </c>
      <c r="F58" s="18">
        <v>216</v>
      </c>
      <c r="G58" s="18">
        <v>150</v>
      </c>
      <c r="H58" s="150" t="s">
        <v>117</v>
      </c>
      <c r="I58" s="161" t="s">
        <v>118</v>
      </c>
      <c r="J58" s="170"/>
    </row>
    <row r="59" spans="1:10" s="3" customFormat="1" ht="26.25" x14ac:dyDescent="0.25">
      <c r="A59" s="19" t="s">
        <v>119</v>
      </c>
      <c r="B59" s="18" t="s">
        <v>45</v>
      </c>
      <c r="C59" s="18" t="s">
        <v>54</v>
      </c>
      <c r="D59" s="18">
        <v>2</v>
      </c>
      <c r="E59" s="18">
        <v>2</v>
      </c>
      <c r="F59" s="18">
        <v>1027</v>
      </c>
      <c r="G59" s="18">
        <v>1002</v>
      </c>
      <c r="H59" s="149" t="s">
        <v>120</v>
      </c>
      <c r="I59" s="161" t="s">
        <v>118</v>
      </c>
      <c r="J59" s="170"/>
    </row>
    <row r="60" spans="1:10" s="3" customFormat="1" ht="26.25" x14ac:dyDescent="0.25">
      <c r="A60" s="19" t="s">
        <v>121</v>
      </c>
      <c r="B60" s="18" t="s">
        <v>45</v>
      </c>
      <c r="C60" s="150" t="s">
        <v>98</v>
      </c>
      <c r="D60" s="18">
        <v>1</v>
      </c>
      <c r="E60" s="18">
        <v>1</v>
      </c>
      <c r="F60" s="18">
        <v>80</v>
      </c>
      <c r="G60" s="18">
        <v>60</v>
      </c>
      <c r="H60" s="149" t="s">
        <v>122</v>
      </c>
      <c r="I60" s="161" t="s">
        <v>123</v>
      </c>
      <c r="J60" s="170"/>
    </row>
    <row r="61" spans="1:10" s="3" customFormat="1" ht="26.25" x14ac:dyDescent="0.25">
      <c r="A61" s="19" t="s">
        <v>124</v>
      </c>
      <c r="B61" s="18" t="s">
        <v>45</v>
      </c>
      <c r="C61" s="18" t="s">
        <v>46</v>
      </c>
      <c r="D61" s="18">
        <v>1</v>
      </c>
      <c r="E61" s="18">
        <v>1</v>
      </c>
      <c r="F61" s="18">
        <v>65</v>
      </c>
      <c r="G61" s="18">
        <v>60</v>
      </c>
      <c r="H61" s="149" t="s">
        <v>125</v>
      </c>
      <c r="I61" s="161" t="s">
        <v>126</v>
      </c>
      <c r="J61" s="170"/>
    </row>
    <row r="62" spans="1:10" s="3" customFormat="1" ht="26.25" x14ac:dyDescent="0.25">
      <c r="A62" s="174" t="s">
        <v>127</v>
      </c>
      <c r="B62" s="18" t="s">
        <v>128</v>
      </c>
      <c r="C62" s="18" t="s">
        <v>46</v>
      </c>
      <c r="D62" s="18">
        <v>1</v>
      </c>
      <c r="E62" s="18">
        <v>1</v>
      </c>
      <c r="F62" s="18">
        <v>60</v>
      </c>
      <c r="G62" s="18">
        <v>45</v>
      </c>
      <c r="H62" s="149" t="s">
        <v>129</v>
      </c>
      <c r="I62" s="161" t="s">
        <v>130</v>
      </c>
      <c r="J62" s="170"/>
    </row>
    <row r="63" spans="1:10" s="3" customFormat="1" ht="18.75" customHeight="1" x14ac:dyDescent="0.25">
      <c r="A63" s="19" t="s">
        <v>131</v>
      </c>
      <c r="B63" s="18" t="s">
        <v>45</v>
      </c>
      <c r="C63" s="18" t="s">
        <v>54</v>
      </c>
      <c r="D63" s="18">
        <v>1</v>
      </c>
      <c r="E63" s="18">
        <v>1</v>
      </c>
      <c r="F63" s="18">
        <v>214</v>
      </c>
      <c r="G63" s="18">
        <v>191</v>
      </c>
      <c r="H63" s="149" t="s">
        <v>132</v>
      </c>
      <c r="I63" s="161" t="s">
        <v>133</v>
      </c>
      <c r="J63" s="170"/>
    </row>
    <row r="64" spans="1:10" s="3" customFormat="1" x14ac:dyDescent="0.25">
      <c r="A64" s="19" t="s">
        <v>88</v>
      </c>
      <c r="B64" s="18" t="s">
        <v>45</v>
      </c>
      <c r="C64" s="18" t="s">
        <v>54</v>
      </c>
      <c r="D64" s="18">
        <v>1</v>
      </c>
      <c r="E64" s="18">
        <v>1</v>
      </c>
      <c r="F64" s="18">
        <v>53</v>
      </c>
      <c r="G64" s="18">
        <v>40</v>
      </c>
      <c r="H64" s="149" t="s">
        <v>134</v>
      </c>
      <c r="I64" s="162" t="s">
        <v>135</v>
      </c>
      <c r="J64" s="170"/>
    </row>
    <row r="65" spans="1:10" s="3" customFormat="1" x14ac:dyDescent="0.25">
      <c r="A65" s="19" t="s">
        <v>136</v>
      </c>
      <c r="B65" s="18" t="s">
        <v>45</v>
      </c>
      <c r="C65" s="18" t="s">
        <v>54</v>
      </c>
      <c r="D65" s="18">
        <v>1</v>
      </c>
      <c r="E65" s="18">
        <v>2</v>
      </c>
      <c r="F65" s="18">
        <v>51</v>
      </c>
      <c r="G65" s="18">
        <v>46</v>
      </c>
      <c r="H65" s="149" t="s">
        <v>137</v>
      </c>
      <c r="I65" s="162" t="s">
        <v>135</v>
      </c>
      <c r="J65" s="170"/>
    </row>
    <row r="66" spans="1:10" s="3" customFormat="1" ht="26.25" x14ac:dyDescent="0.25">
      <c r="A66" s="19" t="s">
        <v>138</v>
      </c>
      <c r="B66" s="18" t="s">
        <v>45</v>
      </c>
      <c r="C66" s="18" t="s">
        <v>54</v>
      </c>
      <c r="D66" s="18">
        <v>1</v>
      </c>
      <c r="E66" s="18">
        <v>1</v>
      </c>
      <c r="F66" s="18">
        <v>300</v>
      </c>
      <c r="G66" s="18">
        <v>230</v>
      </c>
      <c r="H66" s="149" t="s">
        <v>139</v>
      </c>
      <c r="I66" s="162" t="s">
        <v>140</v>
      </c>
      <c r="J66" s="170"/>
    </row>
    <row r="67" spans="1:10" s="3" customFormat="1" ht="26.25" x14ac:dyDescent="0.25">
      <c r="A67" s="19" t="s">
        <v>141</v>
      </c>
      <c r="B67" s="18" t="s">
        <v>45</v>
      </c>
      <c r="C67" s="150" t="s">
        <v>98</v>
      </c>
      <c r="D67" s="18">
        <v>2</v>
      </c>
      <c r="E67" s="18">
        <v>3</v>
      </c>
      <c r="F67" s="18">
        <v>380</v>
      </c>
      <c r="G67" s="150">
        <v>48</v>
      </c>
      <c r="H67" s="149" t="s">
        <v>142</v>
      </c>
      <c r="I67" s="162" t="s">
        <v>143</v>
      </c>
      <c r="J67" s="170"/>
    </row>
    <row r="68" spans="1:10" s="3" customFormat="1" x14ac:dyDescent="0.25">
      <c r="A68" s="19" t="s">
        <v>144</v>
      </c>
      <c r="B68" s="18" t="s">
        <v>45</v>
      </c>
      <c r="C68" s="150" t="s">
        <v>54</v>
      </c>
      <c r="D68" s="18">
        <v>1</v>
      </c>
      <c r="E68" s="18">
        <v>2</v>
      </c>
      <c r="F68" s="18">
        <v>424.8</v>
      </c>
      <c r="G68" s="18">
        <v>350</v>
      </c>
      <c r="H68" s="149" t="s">
        <v>145</v>
      </c>
      <c r="I68" s="161" t="s">
        <v>146</v>
      </c>
      <c r="J68" s="170"/>
    </row>
    <row r="69" spans="1:10" s="3" customFormat="1" ht="24.75" customHeight="1" x14ac:dyDescent="0.25">
      <c r="A69" s="19" t="s">
        <v>147</v>
      </c>
      <c r="B69" s="18" t="s">
        <v>45</v>
      </c>
      <c r="C69" s="18" t="s">
        <v>54</v>
      </c>
      <c r="D69" s="18">
        <v>2</v>
      </c>
      <c r="E69" s="18">
        <v>3</v>
      </c>
      <c r="F69" s="18">
        <v>91.6</v>
      </c>
      <c r="G69" s="18">
        <v>72.2</v>
      </c>
      <c r="H69" s="149" t="s">
        <v>148</v>
      </c>
      <c r="I69" s="162" t="s">
        <v>149</v>
      </c>
      <c r="J69" s="170"/>
    </row>
    <row r="70" spans="1:10" s="3" customFormat="1" ht="24.75" customHeight="1" x14ac:dyDescent="0.25">
      <c r="A70" s="19" t="s">
        <v>150</v>
      </c>
      <c r="B70" s="18" t="s">
        <v>45</v>
      </c>
      <c r="C70" s="18" t="s">
        <v>54</v>
      </c>
      <c r="D70" s="18">
        <v>1</v>
      </c>
      <c r="E70" s="18">
        <v>1</v>
      </c>
      <c r="F70" s="18">
        <v>124.8</v>
      </c>
      <c r="G70" s="18">
        <v>89.9</v>
      </c>
      <c r="H70" s="149" t="s">
        <v>151</v>
      </c>
      <c r="I70" s="161" t="s">
        <v>152</v>
      </c>
      <c r="J70" s="170"/>
    </row>
    <row r="71" spans="1:10" s="3" customFormat="1" ht="39" x14ac:dyDescent="0.25">
      <c r="A71" s="19" t="s">
        <v>153</v>
      </c>
      <c r="B71" s="18" t="s">
        <v>45</v>
      </c>
      <c r="C71" s="18" t="s">
        <v>54</v>
      </c>
      <c r="D71" s="18">
        <v>1</v>
      </c>
      <c r="E71" s="18">
        <v>1</v>
      </c>
      <c r="F71" s="18">
        <v>68</v>
      </c>
      <c r="G71" s="18">
        <v>68</v>
      </c>
      <c r="H71" s="149" t="s">
        <v>154</v>
      </c>
      <c r="I71" s="162" t="s">
        <v>155</v>
      </c>
      <c r="J71" s="170"/>
    </row>
    <row r="72" spans="1:10" s="3" customFormat="1" ht="26.25" x14ac:dyDescent="0.25">
      <c r="A72" s="19" t="s">
        <v>156</v>
      </c>
      <c r="B72" s="18" t="s">
        <v>45</v>
      </c>
      <c r="C72" s="18" t="s">
        <v>54</v>
      </c>
      <c r="D72" s="18">
        <v>1</v>
      </c>
      <c r="E72" s="18">
        <v>1</v>
      </c>
      <c r="F72" s="18">
        <v>140</v>
      </c>
      <c r="G72" s="18">
        <v>101</v>
      </c>
      <c r="H72" s="149" t="s">
        <v>157</v>
      </c>
      <c r="I72" s="162" t="s">
        <v>158</v>
      </c>
      <c r="J72" s="170"/>
    </row>
    <row r="73" spans="1:10" s="3" customFormat="1" x14ac:dyDescent="0.25">
      <c r="A73" s="19" t="s">
        <v>159</v>
      </c>
      <c r="B73" s="18" t="s">
        <v>45</v>
      </c>
      <c r="C73" s="18" t="s">
        <v>54</v>
      </c>
      <c r="D73" s="18">
        <v>1</v>
      </c>
      <c r="E73" s="18">
        <v>1</v>
      </c>
      <c r="F73" s="18">
        <v>32</v>
      </c>
      <c r="G73" s="18">
        <v>32</v>
      </c>
      <c r="H73" s="149" t="s">
        <v>160</v>
      </c>
      <c r="I73" s="162" t="s">
        <v>161</v>
      </c>
      <c r="J73" s="170"/>
    </row>
    <row r="74" spans="1:10" s="3" customFormat="1" x14ac:dyDescent="0.25">
      <c r="A74" s="19" t="s">
        <v>162</v>
      </c>
      <c r="B74" s="18" t="s">
        <v>45</v>
      </c>
      <c r="C74" s="18" t="s">
        <v>54</v>
      </c>
      <c r="D74" s="18">
        <v>2</v>
      </c>
      <c r="E74" s="18">
        <v>2</v>
      </c>
      <c r="F74" s="18">
        <v>265.2</v>
      </c>
      <c r="G74" s="18">
        <v>98</v>
      </c>
      <c r="H74" s="149" t="s">
        <v>163</v>
      </c>
      <c r="I74" s="161" t="s">
        <v>164</v>
      </c>
      <c r="J74" s="170"/>
    </row>
    <row r="75" spans="1:10" s="3" customFormat="1" ht="26.25" x14ac:dyDescent="0.25">
      <c r="A75" s="19" t="s">
        <v>165</v>
      </c>
      <c r="B75" s="18" t="s">
        <v>45</v>
      </c>
      <c r="C75" s="18" t="s">
        <v>54</v>
      </c>
      <c r="D75" s="18">
        <v>2</v>
      </c>
      <c r="E75" s="18">
        <v>2</v>
      </c>
      <c r="F75" s="18">
        <v>82</v>
      </c>
      <c r="G75" s="18">
        <v>82</v>
      </c>
      <c r="H75" s="149" t="s">
        <v>166</v>
      </c>
      <c r="I75" s="162" t="s">
        <v>167</v>
      </c>
      <c r="J75" s="170"/>
    </row>
    <row r="76" spans="1:10" s="3" customFormat="1" ht="26.25" x14ac:dyDescent="0.25">
      <c r="A76" s="19" t="s">
        <v>168</v>
      </c>
      <c r="B76" s="18" t="s">
        <v>45</v>
      </c>
      <c r="C76" s="18" t="s">
        <v>54</v>
      </c>
      <c r="D76" s="18">
        <v>1</v>
      </c>
      <c r="E76" s="18">
        <v>1</v>
      </c>
      <c r="F76" s="18">
        <v>15</v>
      </c>
      <c r="G76" s="18">
        <v>15</v>
      </c>
      <c r="H76" s="149" t="s">
        <v>169</v>
      </c>
      <c r="I76" s="162" t="s">
        <v>170</v>
      </c>
      <c r="J76" s="170"/>
    </row>
    <row r="77" spans="1:10" s="3" customFormat="1" ht="26.25" x14ac:dyDescent="0.25">
      <c r="A77" s="19" t="s">
        <v>124</v>
      </c>
      <c r="B77" s="18" t="s">
        <v>45</v>
      </c>
      <c r="C77" s="18" t="s">
        <v>54</v>
      </c>
      <c r="D77" s="18">
        <v>1</v>
      </c>
      <c r="E77" s="18">
        <v>1</v>
      </c>
      <c r="F77" s="18">
        <v>60</v>
      </c>
      <c r="G77" s="18">
        <v>45</v>
      </c>
      <c r="H77" s="149" t="s">
        <v>171</v>
      </c>
      <c r="I77" s="162" t="s">
        <v>126</v>
      </c>
      <c r="J77" s="170"/>
    </row>
    <row r="78" spans="1:10" s="3" customFormat="1" x14ac:dyDescent="0.25">
      <c r="A78" s="19" t="s">
        <v>172</v>
      </c>
      <c r="B78" s="18" t="s">
        <v>45</v>
      </c>
      <c r="C78" s="18" t="s">
        <v>54</v>
      </c>
      <c r="D78" s="18">
        <v>1</v>
      </c>
      <c r="E78" s="18">
        <v>1</v>
      </c>
      <c r="F78" s="18">
        <v>200</v>
      </c>
      <c r="G78" s="18">
        <v>150</v>
      </c>
      <c r="H78" s="149" t="s">
        <v>173</v>
      </c>
      <c r="I78" s="162" t="s">
        <v>174</v>
      </c>
      <c r="J78" s="170"/>
    </row>
    <row r="79" spans="1:10" s="3" customFormat="1" ht="18.75" customHeight="1" x14ac:dyDescent="0.25">
      <c r="A79" s="19" t="s">
        <v>175</v>
      </c>
      <c r="B79" s="18" t="s">
        <v>45</v>
      </c>
      <c r="C79" s="18" t="s">
        <v>54</v>
      </c>
      <c r="D79" s="18">
        <v>1</v>
      </c>
      <c r="E79" s="18">
        <v>1</v>
      </c>
      <c r="F79" s="18">
        <v>100</v>
      </c>
      <c r="G79" s="18">
        <v>45</v>
      </c>
      <c r="H79" s="149" t="s">
        <v>176</v>
      </c>
      <c r="I79" s="161" t="s">
        <v>177</v>
      </c>
      <c r="J79" s="170"/>
    </row>
    <row r="80" spans="1:10" s="3" customFormat="1" x14ac:dyDescent="0.25">
      <c r="A80" s="19" t="s">
        <v>178</v>
      </c>
      <c r="B80" s="18" t="s">
        <v>45</v>
      </c>
      <c r="C80" s="18" t="s">
        <v>54</v>
      </c>
      <c r="D80" s="18">
        <v>1</v>
      </c>
      <c r="E80" s="18">
        <v>1</v>
      </c>
      <c r="F80" s="18">
        <v>28</v>
      </c>
      <c r="G80" s="18">
        <v>28</v>
      </c>
      <c r="H80" s="149" t="s">
        <v>179</v>
      </c>
      <c r="I80" s="161" t="s">
        <v>180</v>
      </c>
      <c r="J80" s="170"/>
    </row>
    <row r="81" spans="1:10" s="3" customFormat="1" x14ac:dyDescent="0.25">
      <c r="A81" s="19" t="s">
        <v>181</v>
      </c>
      <c r="B81" s="18" t="s">
        <v>45</v>
      </c>
      <c r="C81" s="18" t="s">
        <v>182</v>
      </c>
      <c r="D81" s="18">
        <v>1</v>
      </c>
      <c r="E81" s="18">
        <v>1</v>
      </c>
      <c r="F81" s="18">
        <v>132</v>
      </c>
      <c r="G81" s="18">
        <v>120</v>
      </c>
      <c r="H81" s="149" t="s">
        <v>183</v>
      </c>
      <c r="I81" s="161" t="s">
        <v>102</v>
      </c>
      <c r="J81" s="170"/>
    </row>
    <row r="82" spans="1:10" s="3" customFormat="1" ht="26.25" x14ac:dyDescent="0.25">
      <c r="A82" s="19" t="s">
        <v>184</v>
      </c>
      <c r="B82" s="18" t="s">
        <v>45</v>
      </c>
      <c r="C82" s="18" t="s">
        <v>185</v>
      </c>
      <c r="D82" s="18">
        <v>1</v>
      </c>
      <c r="E82" s="18">
        <v>1</v>
      </c>
      <c r="F82" s="18">
        <v>68</v>
      </c>
      <c r="G82" s="18">
        <v>68</v>
      </c>
      <c r="H82" s="149" t="s">
        <v>186</v>
      </c>
      <c r="I82" s="161" t="s">
        <v>155</v>
      </c>
      <c r="J82" s="170"/>
    </row>
    <row r="83" spans="1:10" s="3" customFormat="1" ht="26.25" x14ac:dyDescent="0.25">
      <c r="A83" s="19" t="s">
        <v>187</v>
      </c>
      <c r="B83" s="18" t="s">
        <v>45</v>
      </c>
      <c r="C83" s="18" t="s">
        <v>54</v>
      </c>
      <c r="D83" s="18">
        <v>1</v>
      </c>
      <c r="E83" s="18">
        <v>1</v>
      </c>
      <c r="F83" s="18">
        <v>40.6</v>
      </c>
      <c r="G83" s="18">
        <v>40</v>
      </c>
      <c r="H83" s="149" t="s">
        <v>188</v>
      </c>
      <c r="I83" s="162" t="s">
        <v>189</v>
      </c>
      <c r="J83" s="170"/>
    </row>
    <row r="84" spans="1:10" s="3" customFormat="1" ht="17.25" customHeight="1" x14ac:dyDescent="0.25">
      <c r="A84" s="19" t="s">
        <v>190</v>
      </c>
      <c r="B84" s="18" t="s">
        <v>45</v>
      </c>
      <c r="C84" s="18" t="s">
        <v>54</v>
      </c>
      <c r="D84" s="18">
        <v>1</v>
      </c>
      <c r="E84" s="18">
        <v>1</v>
      </c>
      <c r="F84" s="18">
        <v>24</v>
      </c>
      <c r="G84" s="18">
        <v>16</v>
      </c>
      <c r="H84" s="149" t="s">
        <v>191</v>
      </c>
      <c r="I84" s="162" t="s">
        <v>192</v>
      </c>
      <c r="J84" s="170"/>
    </row>
    <row r="85" spans="1:10" s="3" customFormat="1" ht="19.5" customHeight="1" x14ac:dyDescent="0.25">
      <c r="A85" s="19" t="s">
        <v>193</v>
      </c>
      <c r="B85" s="18" t="s">
        <v>45</v>
      </c>
      <c r="C85" s="18" t="s">
        <v>54</v>
      </c>
      <c r="D85" s="18">
        <v>1</v>
      </c>
      <c r="E85" s="18">
        <v>1</v>
      </c>
      <c r="F85" s="18">
        <v>40</v>
      </c>
      <c r="G85" s="18">
        <v>38</v>
      </c>
      <c r="H85" s="149" t="s">
        <v>194</v>
      </c>
      <c r="I85" s="161" t="s">
        <v>195</v>
      </c>
      <c r="J85" s="170"/>
    </row>
    <row r="86" spans="1:10" s="3" customFormat="1" ht="20.25" customHeight="1" x14ac:dyDescent="0.25">
      <c r="A86" s="18" t="s">
        <v>196</v>
      </c>
      <c r="B86" s="18" t="s">
        <v>45</v>
      </c>
      <c r="C86" s="18" t="s">
        <v>54</v>
      </c>
      <c r="D86" s="18">
        <v>1</v>
      </c>
      <c r="E86" s="18">
        <v>1</v>
      </c>
      <c r="F86" s="18">
        <v>100</v>
      </c>
      <c r="G86" s="18">
        <v>40</v>
      </c>
      <c r="H86" s="149" t="s">
        <v>197</v>
      </c>
      <c r="I86" s="161" t="s">
        <v>198</v>
      </c>
      <c r="J86" s="170"/>
    </row>
    <row r="87" spans="1:10" s="3" customFormat="1" x14ac:dyDescent="0.25">
      <c r="A87" s="19" t="s">
        <v>199</v>
      </c>
      <c r="B87" s="18" t="s">
        <v>45</v>
      </c>
      <c r="C87" s="18" t="s">
        <v>54</v>
      </c>
      <c r="D87" s="18">
        <v>2</v>
      </c>
      <c r="E87" s="18">
        <v>3</v>
      </c>
      <c r="F87" s="18">
        <v>280</v>
      </c>
      <c r="G87" s="18">
        <v>280</v>
      </c>
      <c r="H87" s="149" t="s">
        <v>148</v>
      </c>
      <c r="I87" s="162" t="s">
        <v>200</v>
      </c>
      <c r="J87" s="170"/>
    </row>
    <row r="88" spans="1:10" s="3" customFormat="1" ht="26.25" x14ac:dyDescent="0.25">
      <c r="A88" s="19" t="s">
        <v>201</v>
      </c>
      <c r="B88" s="18" t="s">
        <v>45</v>
      </c>
      <c r="C88" s="18" t="s">
        <v>54</v>
      </c>
      <c r="D88" s="18">
        <v>1</v>
      </c>
      <c r="E88" s="18">
        <v>1</v>
      </c>
      <c r="F88" s="18">
        <v>24</v>
      </c>
      <c r="G88" s="18">
        <v>16</v>
      </c>
      <c r="H88" s="149" t="s">
        <v>202</v>
      </c>
      <c r="I88" s="162" t="s">
        <v>203</v>
      </c>
      <c r="J88" s="170"/>
    </row>
    <row r="89" spans="1:10" s="3" customFormat="1" x14ac:dyDescent="0.25">
      <c r="A89" s="19" t="s">
        <v>204</v>
      </c>
      <c r="B89" s="18" t="s">
        <v>45</v>
      </c>
      <c r="C89" s="18" t="s">
        <v>54</v>
      </c>
      <c r="D89" s="18">
        <v>2</v>
      </c>
      <c r="E89" s="18">
        <v>2</v>
      </c>
      <c r="F89" s="18">
        <v>40</v>
      </c>
      <c r="G89" s="18">
        <v>40</v>
      </c>
      <c r="H89" s="149" t="s">
        <v>205</v>
      </c>
      <c r="I89" s="162" t="s">
        <v>206</v>
      </c>
      <c r="J89" s="170"/>
    </row>
    <row r="90" spans="1:10" s="3" customFormat="1" x14ac:dyDescent="0.25">
      <c r="A90" s="19" t="s">
        <v>207</v>
      </c>
      <c r="B90" s="18" t="s">
        <v>45</v>
      </c>
      <c r="C90" s="18" t="s">
        <v>54</v>
      </c>
      <c r="D90" s="18">
        <v>1</v>
      </c>
      <c r="E90" s="18">
        <v>1</v>
      </c>
      <c r="F90" s="18">
        <v>29</v>
      </c>
      <c r="G90" s="18">
        <v>27</v>
      </c>
      <c r="H90" s="149" t="s">
        <v>208</v>
      </c>
      <c r="I90" s="162" t="s">
        <v>209</v>
      </c>
      <c r="J90" s="170"/>
    </row>
    <row r="91" spans="1:10" s="3" customFormat="1" ht="21" customHeight="1" x14ac:dyDescent="0.25">
      <c r="A91" s="19" t="s">
        <v>210</v>
      </c>
      <c r="B91" s="18" t="s">
        <v>45</v>
      </c>
      <c r="C91" s="18" t="s">
        <v>54</v>
      </c>
      <c r="D91" s="18">
        <v>1</v>
      </c>
      <c r="E91" s="18">
        <v>1</v>
      </c>
      <c r="F91" s="18">
        <v>40.200000000000003</v>
      </c>
      <c r="G91" s="18">
        <v>36.6</v>
      </c>
      <c r="H91" s="149" t="s">
        <v>211</v>
      </c>
      <c r="I91" s="161" t="s">
        <v>212</v>
      </c>
      <c r="J91" s="170"/>
    </row>
    <row r="92" spans="1:10" s="3" customFormat="1" ht="26.25" x14ac:dyDescent="0.25">
      <c r="A92" s="19" t="s">
        <v>213</v>
      </c>
      <c r="B92" s="18" t="s">
        <v>45</v>
      </c>
      <c r="C92" s="150" t="s">
        <v>214</v>
      </c>
      <c r="D92" s="18">
        <v>2</v>
      </c>
      <c r="E92" s="18">
        <v>2</v>
      </c>
      <c r="F92" s="18">
        <v>100</v>
      </c>
      <c r="G92" s="18">
        <v>81</v>
      </c>
      <c r="H92" s="149" t="s">
        <v>215</v>
      </c>
      <c r="I92" s="161" t="s">
        <v>216</v>
      </c>
      <c r="J92" s="170"/>
    </row>
    <row r="93" spans="1:10" s="3" customFormat="1" ht="26.25" x14ac:dyDescent="0.25">
      <c r="A93" s="19" t="s">
        <v>217</v>
      </c>
      <c r="B93" s="18" t="s">
        <v>45</v>
      </c>
      <c r="C93" s="18" t="s">
        <v>54</v>
      </c>
      <c r="D93" s="18">
        <v>1</v>
      </c>
      <c r="E93" s="18">
        <v>1</v>
      </c>
      <c r="F93" s="18">
        <v>132</v>
      </c>
      <c r="G93" s="18">
        <v>120</v>
      </c>
      <c r="H93" s="149" t="s">
        <v>218</v>
      </c>
      <c r="I93" s="161" t="s">
        <v>219</v>
      </c>
      <c r="J93" s="170"/>
    </row>
    <row r="94" spans="1:10" s="3" customFormat="1" ht="24" customHeight="1" x14ac:dyDescent="0.25">
      <c r="A94" s="19" t="s">
        <v>220</v>
      </c>
      <c r="B94" s="18" t="s">
        <v>45</v>
      </c>
      <c r="C94" s="18" t="s">
        <v>54</v>
      </c>
      <c r="D94" s="18">
        <v>1</v>
      </c>
      <c r="E94" s="18">
        <v>1</v>
      </c>
      <c r="F94" s="18">
        <v>105.4</v>
      </c>
      <c r="G94" s="18">
        <v>98</v>
      </c>
      <c r="H94" s="149" t="s">
        <v>221</v>
      </c>
      <c r="I94" s="161" t="s">
        <v>222</v>
      </c>
      <c r="J94" s="170"/>
    </row>
    <row r="95" spans="1:10" s="3" customFormat="1" ht="26.25" x14ac:dyDescent="0.25">
      <c r="A95" s="19" t="s">
        <v>223</v>
      </c>
      <c r="B95" s="18" t="s">
        <v>45</v>
      </c>
      <c r="C95" s="18" t="s">
        <v>54</v>
      </c>
      <c r="D95" s="18">
        <v>1</v>
      </c>
      <c r="E95" s="18">
        <v>1</v>
      </c>
      <c r="F95" s="18">
        <v>70.400000000000006</v>
      </c>
      <c r="G95" s="18">
        <v>30.6</v>
      </c>
      <c r="H95" s="149" t="s">
        <v>224</v>
      </c>
      <c r="I95" s="162" t="s">
        <v>225</v>
      </c>
      <c r="J95" s="170"/>
    </row>
    <row r="96" spans="1:10" s="3" customFormat="1" ht="33.75" customHeight="1" x14ac:dyDescent="0.25">
      <c r="A96" s="19" t="s">
        <v>226</v>
      </c>
      <c r="B96" s="18" t="s">
        <v>45</v>
      </c>
      <c r="C96" s="150" t="s">
        <v>227</v>
      </c>
      <c r="D96" s="150">
        <v>1</v>
      </c>
      <c r="E96" s="150">
        <v>1</v>
      </c>
      <c r="F96" s="18">
        <v>65</v>
      </c>
      <c r="G96" s="18">
        <v>32.1</v>
      </c>
      <c r="H96" s="149" t="s">
        <v>228</v>
      </c>
      <c r="I96" s="161" t="s">
        <v>229</v>
      </c>
      <c r="J96" s="170"/>
    </row>
    <row r="97" spans="1:10" s="3" customFormat="1" ht="39" x14ac:dyDescent="0.25">
      <c r="A97" s="19" t="s">
        <v>138</v>
      </c>
      <c r="B97" s="18" t="s">
        <v>45</v>
      </c>
      <c r="C97" s="150" t="s">
        <v>98</v>
      </c>
      <c r="D97" s="18">
        <v>1</v>
      </c>
      <c r="E97" s="18">
        <v>1</v>
      </c>
      <c r="F97" s="18">
        <v>246.6</v>
      </c>
      <c r="G97" s="18">
        <v>246.6</v>
      </c>
      <c r="H97" s="149" t="s">
        <v>230</v>
      </c>
      <c r="I97" s="162" t="s">
        <v>231</v>
      </c>
      <c r="J97" s="170"/>
    </row>
    <row r="98" spans="1:10" s="3" customFormat="1" ht="22.5" customHeight="1" x14ac:dyDescent="0.25">
      <c r="A98" s="19" t="s">
        <v>232</v>
      </c>
      <c r="B98" s="18" t="s">
        <v>45</v>
      </c>
      <c r="C98" s="150" t="s">
        <v>98</v>
      </c>
      <c r="D98" s="18">
        <v>1</v>
      </c>
      <c r="E98" s="18">
        <v>1</v>
      </c>
      <c r="F98" s="18">
        <v>150</v>
      </c>
      <c r="G98" s="18">
        <v>56</v>
      </c>
      <c r="H98" s="149" t="s">
        <v>233</v>
      </c>
      <c r="I98" s="162" t="s">
        <v>234</v>
      </c>
      <c r="J98" s="170"/>
    </row>
    <row r="99" spans="1:10" s="3" customFormat="1" ht="26.25" x14ac:dyDescent="0.25">
      <c r="A99" s="19" t="s">
        <v>235</v>
      </c>
      <c r="B99" s="18" t="s">
        <v>45</v>
      </c>
      <c r="C99" s="150" t="s">
        <v>98</v>
      </c>
      <c r="D99" s="18">
        <v>1</v>
      </c>
      <c r="E99" s="18">
        <v>1</v>
      </c>
      <c r="F99" s="18">
        <v>91.6</v>
      </c>
      <c r="G99" s="18">
        <v>72.2</v>
      </c>
      <c r="H99" s="149" t="s">
        <v>236</v>
      </c>
      <c r="I99" s="162" t="s">
        <v>237</v>
      </c>
      <c r="J99" s="170"/>
    </row>
    <row r="100" spans="1:10" s="3" customFormat="1" ht="26.25" x14ac:dyDescent="0.25">
      <c r="A100" s="19" t="s">
        <v>238</v>
      </c>
      <c r="B100" s="18" t="s">
        <v>45</v>
      </c>
      <c r="C100" s="150" t="s">
        <v>98</v>
      </c>
      <c r="D100" s="18">
        <v>1</v>
      </c>
      <c r="E100" s="18">
        <v>1</v>
      </c>
      <c r="F100" s="18">
        <v>74</v>
      </c>
      <c r="G100" s="18">
        <v>47</v>
      </c>
      <c r="H100" s="149" t="s">
        <v>239</v>
      </c>
      <c r="I100" s="162" t="s">
        <v>240</v>
      </c>
      <c r="J100" s="170"/>
    </row>
    <row r="101" spans="1:10" s="3" customFormat="1" ht="26.25" x14ac:dyDescent="0.25">
      <c r="A101" s="19" t="s">
        <v>241</v>
      </c>
      <c r="B101" s="18" t="s">
        <v>45</v>
      </c>
      <c r="C101" s="150" t="s">
        <v>98</v>
      </c>
      <c r="D101" s="18">
        <v>1</v>
      </c>
      <c r="E101" s="18">
        <v>1</v>
      </c>
      <c r="F101" s="18">
        <v>25</v>
      </c>
      <c r="G101" s="18">
        <v>25</v>
      </c>
      <c r="H101" s="149" t="s">
        <v>242</v>
      </c>
      <c r="I101" s="162" t="s">
        <v>243</v>
      </c>
      <c r="J101" s="170"/>
    </row>
    <row r="102" spans="1:10" s="3" customFormat="1" ht="26.25" x14ac:dyDescent="0.25">
      <c r="A102" s="19" t="s">
        <v>244</v>
      </c>
      <c r="B102" s="18" t="s">
        <v>45</v>
      </c>
      <c r="C102" s="174" t="s">
        <v>54</v>
      </c>
      <c r="D102" s="18">
        <v>1</v>
      </c>
      <c r="E102" s="18">
        <v>1</v>
      </c>
      <c r="F102" s="18">
        <v>40</v>
      </c>
      <c r="G102" s="18">
        <v>40</v>
      </c>
      <c r="H102" s="149" t="s">
        <v>245</v>
      </c>
      <c r="I102" s="162" t="s">
        <v>246</v>
      </c>
      <c r="J102" s="170"/>
    </row>
    <row r="103" spans="1:10" s="3" customFormat="1" ht="26.25" x14ac:dyDescent="0.25">
      <c r="A103" s="19" t="s">
        <v>247</v>
      </c>
      <c r="B103" s="18" t="s">
        <v>45</v>
      </c>
      <c r="C103" s="150" t="s">
        <v>24</v>
      </c>
      <c r="D103" s="18">
        <v>2</v>
      </c>
      <c r="E103" s="18">
        <v>2</v>
      </c>
      <c r="F103" s="18">
        <v>210</v>
      </c>
      <c r="G103" s="18">
        <v>180</v>
      </c>
      <c r="H103" s="149" t="s">
        <v>248</v>
      </c>
      <c r="I103" s="162" t="s">
        <v>164</v>
      </c>
      <c r="J103" s="170"/>
    </row>
    <row r="104" spans="1:10" s="3" customFormat="1" ht="20.25" customHeight="1" x14ac:dyDescent="0.25">
      <c r="A104" s="19" t="s">
        <v>88</v>
      </c>
      <c r="B104" s="18" t="s">
        <v>45</v>
      </c>
      <c r="C104" s="18" t="s">
        <v>54</v>
      </c>
      <c r="D104" s="18">
        <v>1</v>
      </c>
      <c r="E104" s="18">
        <v>1</v>
      </c>
      <c r="F104" s="18">
        <v>64</v>
      </c>
      <c r="G104" s="18">
        <v>60</v>
      </c>
      <c r="H104" s="149" t="s">
        <v>249</v>
      </c>
      <c r="I104" s="162" t="s">
        <v>250</v>
      </c>
      <c r="J104" s="170"/>
    </row>
    <row r="105" spans="1:10" s="3" customFormat="1" ht="18.75" customHeight="1" x14ac:dyDescent="0.25">
      <c r="A105" s="19" t="s">
        <v>251</v>
      </c>
      <c r="B105" s="18" t="s">
        <v>45</v>
      </c>
      <c r="C105" s="18" t="s">
        <v>54</v>
      </c>
      <c r="D105" s="18">
        <v>1</v>
      </c>
      <c r="E105" s="18">
        <v>2</v>
      </c>
      <c r="F105" s="18">
        <v>100</v>
      </c>
      <c r="G105" s="18">
        <v>79.7</v>
      </c>
      <c r="H105" s="149" t="s">
        <v>252</v>
      </c>
      <c r="I105" s="162" t="s">
        <v>253</v>
      </c>
      <c r="J105" s="170"/>
    </row>
    <row r="106" spans="1:10" s="3" customFormat="1" ht="26.25" x14ac:dyDescent="0.25">
      <c r="A106" s="149" t="s">
        <v>254</v>
      </c>
      <c r="B106" s="19" t="s">
        <v>45</v>
      </c>
      <c r="C106" s="149" t="s">
        <v>98</v>
      </c>
      <c r="D106" s="19">
        <v>2</v>
      </c>
      <c r="E106" s="19">
        <v>2</v>
      </c>
      <c r="F106" s="19">
        <v>250</v>
      </c>
      <c r="G106" s="19">
        <v>250</v>
      </c>
      <c r="H106" s="149" t="s">
        <v>255</v>
      </c>
      <c r="I106" s="162" t="s">
        <v>250</v>
      </c>
      <c r="J106" s="170"/>
    </row>
    <row r="107" spans="1:10" s="3" customFormat="1" ht="26.25" x14ac:dyDescent="0.25">
      <c r="A107" s="149" t="s">
        <v>256</v>
      </c>
      <c r="B107" s="19" t="s">
        <v>45</v>
      </c>
      <c r="C107" s="149" t="s">
        <v>98</v>
      </c>
      <c r="D107" s="19">
        <v>1</v>
      </c>
      <c r="E107" s="19">
        <v>1</v>
      </c>
      <c r="F107" s="19">
        <v>150</v>
      </c>
      <c r="G107" s="19">
        <v>120</v>
      </c>
      <c r="H107" s="149" t="s">
        <v>257</v>
      </c>
      <c r="I107" s="162" t="s">
        <v>258</v>
      </c>
      <c r="J107" s="170"/>
    </row>
    <row r="108" spans="1:10" s="3" customFormat="1" ht="26.25" x14ac:dyDescent="0.25">
      <c r="A108" s="175" t="s">
        <v>153</v>
      </c>
      <c r="B108" s="19" t="s">
        <v>45</v>
      </c>
      <c r="C108" s="149" t="s">
        <v>98</v>
      </c>
      <c r="D108" s="19">
        <v>1</v>
      </c>
      <c r="E108" s="19">
        <v>1</v>
      </c>
      <c r="F108" s="19">
        <v>60</v>
      </c>
      <c r="G108" s="19">
        <v>40</v>
      </c>
      <c r="H108" s="149" t="s">
        <v>259</v>
      </c>
      <c r="I108" s="162" t="s">
        <v>260</v>
      </c>
      <c r="J108" s="170"/>
    </row>
    <row r="109" spans="1:10" s="3" customFormat="1" ht="22.5" customHeight="1" x14ac:dyDescent="0.25">
      <c r="A109" s="152" t="s">
        <v>109</v>
      </c>
      <c r="B109" s="26" t="s">
        <v>45</v>
      </c>
      <c r="C109" s="152" t="s">
        <v>98</v>
      </c>
      <c r="D109" s="26">
        <v>1</v>
      </c>
      <c r="E109" s="26">
        <v>1</v>
      </c>
      <c r="F109" s="26">
        <v>15</v>
      </c>
      <c r="G109" s="26">
        <v>15</v>
      </c>
      <c r="H109" s="152" t="s">
        <v>261</v>
      </c>
      <c r="I109" s="166" t="s">
        <v>262</v>
      </c>
      <c r="J109" s="170"/>
    </row>
    <row r="110" spans="1:10" s="3" customFormat="1" ht="25.5" customHeight="1" x14ac:dyDescent="0.25">
      <c r="A110" s="149" t="s">
        <v>263</v>
      </c>
      <c r="B110" s="20" t="s">
        <v>28</v>
      </c>
      <c r="C110" s="21" t="s">
        <v>98</v>
      </c>
      <c r="D110" s="20">
        <v>5</v>
      </c>
      <c r="E110" s="20">
        <v>5</v>
      </c>
      <c r="F110" s="20">
        <v>238</v>
      </c>
      <c r="G110" s="20">
        <v>168</v>
      </c>
      <c r="H110" s="21" t="s">
        <v>264</v>
      </c>
      <c r="I110" s="163" t="s">
        <v>265</v>
      </c>
      <c r="J110" s="170"/>
    </row>
    <row r="111" spans="1:10" s="3" customFormat="1" ht="26.25" x14ac:dyDescent="0.25">
      <c r="A111" s="149" t="s">
        <v>266</v>
      </c>
      <c r="B111" s="149"/>
      <c r="C111" s="149"/>
      <c r="D111" s="150"/>
      <c r="E111" s="150"/>
      <c r="F111" s="150"/>
      <c r="G111" s="150"/>
      <c r="H111" s="149"/>
      <c r="I111" s="159"/>
      <c r="J111" s="170"/>
    </row>
    <row r="112" spans="1:10" s="3" customFormat="1" x14ac:dyDescent="0.25">
      <c r="A112" s="149" t="s">
        <v>267</v>
      </c>
      <c r="B112" s="149"/>
      <c r="C112" s="149"/>
      <c r="D112" s="150"/>
      <c r="E112" s="150"/>
      <c r="F112" s="150"/>
      <c r="G112" s="150"/>
      <c r="H112" s="149"/>
      <c r="I112" s="159"/>
      <c r="J112" s="170"/>
    </row>
    <row r="113" spans="1:10" s="3" customFormat="1" x14ac:dyDescent="0.25">
      <c r="A113" s="149" t="s">
        <v>268</v>
      </c>
      <c r="B113" s="149"/>
      <c r="C113" s="149"/>
      <c r="D113" s="150"/>
      <c r="E113" s="150"/>
      <c r="F113" s="150"/>
      <c r="G113" s="150"/>
      <c r="H113" s="149"/>
      <c r="I113" s="159"/>
      <c r="J113" s="170"/>
    </row>
    <row r="114" spans="1:10" s="3" customFormat="1" x14ac:dyDescent="0.25">
      <c r="A114" s="149" t="s">
        <v>269</v>
      </c>
      <c r="B114" s="149"/>
      <c r="C114" s="149"/>
      <c r="D114" s="150"/>
      <c r="E114" s="150"/>
      <c r="F114" s="150"/>
      <c r="G114" s="150"/>
      <c r="H114" s="149"/>
      <c r="I114" s="159"/>
      <c r="J114" s="170"/>
    </row>
    <row r="115" spans="1:10" s="22" customFormat="1" ht="26.25" x14ac:dyDescent="0.25">
      <c r="A115" s="148" t="s">
        <v>270</v>
      </c>
      <c r="B115" s="148"/>
      <c r="C115" s="148"/>
      <c r="D115" s="154">
        <f>D116+D135</f>
        <v>113</v>
      </c>
      <c r="E115" s="154">
        <f>E116+E135</f>
        <v>159</v>
      </c>
      <c r="F115" s="154">
        <f>F116+F135</f>
        <v>5391.2</v>
      </c>
      <c r="G115" s="154">
        <f>G116+G135</f>
        <v>3474.3</v>
      </c>
      <c r="H115" s="148"/>
      <c r="I115" s="159"/>
      <c r="J115" s="171"/>
    </row>
    <row r="116" spans="1:10" s="3" customFormat="1" ht="51.75" x14ac:dyDescent="0.25">
      <c r="A116" s="149" t="s">
        <v>271</v>
      </c>
      <c r="B116" s="149"/>
      <c r="C116" s="149"/>
      <c r="D116" s="17">
        <f t="shared" ref="D116:G116" si="6">SUM(D117:D134)</f>
        <v>32</v>
      </c>
      <c r="E116" s="17">
        <f t="shared" si="6"/>
        <v>56</v>
      </c>
      <c r="F116" s="17">
        <f t="shared" si="6"/>
        <v>2505.9</v>
      </c>
      <c r="G116" s="17">
        <f t="shared" si="6"/>
        <v>1718.9</v>
      </c>
      <c r="H116" s="149"/>
      <c r="I116" s="159"/>
      <c r="J116" s="170"/>
    </row>
    <row r="117" spans="1:10" s="3" customFormat="1" x14ac:dyDescent="0.25">
      <c r="A117" s="149" t="s">
        <v>82</v>
      </c>
      <c r="B117" s="149" t="s">
        <v>45</v>
      </c>
      <c r="C117" s="149" t="s">
        <v>272</v>
      </c>
      <c r="D117" s="17">
        <v>3</v>
      </c>
      <c r="E117" s="17">
        <v>5</v>
      </c>
      <c r="F117" s="17">
        <v>131.4</v>
      </c>
      <c r="G117" s="17">
        <v>65</v>
      </c>
      <c r="H117" s="149" t="s">
        <v>273</v>
      </c>
      <c r="I117" s="159" t="s">
        <v>274</v>
      </c>
      <c r="J117" s="170"/>
    </row>
    <row r="118" spans="1:10" s="3" customFormat="1" ht="26.25" x14ac:dyDescent="0.25">
      <c r="A118" s="19" t="s">
        <v>275</v>
      </c>
      <c r="B118" s="149" t="s">
        <v>45</v>
      </c>
      <c r="C118" s="149" t="s">
        <v>98</v>
      </c>
      <c r="D118" s="17">
        <v>1</v>
      </c>
      <c r="E118" s="17">
        <v>4</v>
      </c>
      <c r="F118" s="17">
        <v>110</v>
      </c>
      <c r="G118" s="17">
        <v>90</v>
      </c>
      <c r="H118" s="149" t="s">
        <v>276</v>
      </c>
      <c r="I118" s="159" t="s">
        <v>277</v>
      </c>
      <c r="J118" s="172"/>
    </row>
    <row r="119" spans="1:10" s="3" customFormat="1" ht="26.25" x14ac:dyDescent="0.25">
      <c r="A119" s="149" t="s">
        <v>278</v>
      </c>
      <c r="B119" s="149" t="s">
        <v>45</v>
      </c>
      <c r="C119" s="149" t="s">
        <v>98</v>
      </c>
      <c r="D119" s="17">
        <v>1</v>
      </c>
      <c r="E119" s="17">
        <v>7</v>
      </c>
      <c r="F119" s="17">
        <v>140</v>
      </c>
      <c r="G119" s="17">
        <v>116</v>
      </c>
      <c r="H119" s="149" t="s">
        <v>279</v>
      </c>
      <c r="I119" s="159" t="s">
        <v>280</v>
      </c>
      <c r="J119" s="170"/>
    </row>
    <row r="120" spans="1:10" s="3" customFormat="1" ht="26.25" x14ac:dyDescent="0.25">
      <c r="A120" s="149" t="s">
        <v>82</v>
      </c>
      <c r="B120" s="149" t="s">
        <v>45</v>
      </c>
      <c r="C120" s="149" t="s">
        <v>98</v>
      </c>
      <c r="D120" s="17">
        <v>1</v>
      </c>
      <c r="E120" s="17">
        <v>4</v>
      </c>
      <c r="F120" s="17">
        <v>147</v>
      </c>
      <c r="G120" s="17">
        <v>100</v>
      </c>
      <c r="H120" s="149" t="s">
        <v>281</v>
      </c>
      <c r="I120" s="159" t="s">
        <v>282</v>
      </c>
      <c r="J120" s="170"/>
    </row>
    <row r="121" spans="1:10" s="3" customFormat="1" ht="20.25" customHeight="1" x14ac:dyDescent="0.25">
      <c r="A121" s="25" t="s">
        <v>283</v>
      </c>
      <c r="B121" s="19" t="s">
        <v>28</v>
      </c>
      <c r="C121" s="149" t="s">
        <v>46</v>
      </c>
      <c r="D121" s="26">
        <v>2</v>
      </c>
      <c r="E121" s="26">
        <v>6</v>
      </c>
      <c r="F121" s="26">
        <v>92</v>
      </c>
      <c r="G121" s="26">
        <v>81.7</v>
      </c>
      <c r="H121" s="149" t="s">
        <v>284</v>
      </c>
      <c r="I121" s="162" t="s">
        <v>285</v>
      </c>
      <c r="J121" s="170"/>
    </row>
    <row r="122" spans="1:10" s="3" customFormat="1" ht="19.5" customHeight="1" x14ac:dyDescent="0.25">
      <c r="A122" s="25" t="s">
        <v>286</v>
      </c>
      <c r="B122" s="19" t="s">
        <v>28</v>
      </c>
      <c r="C122" s="149" t="s">
        <v>46</v>
      </c>
      <c r="D122" s="27">
        <v>2</v>
      </c>
      <c r="E122" s="27">
        <v>3</v>
      </c>
      <c r="F122" s="27">
        <v>92.8</v>
      </c>
      <c r="G122" s="28">
        <v>67</v>
      </c>
      <c r="H122" s="149" t="s">
        <v>287</v>
      </c>
      <c r="I122" s="162" t="s">
        <v>285</v>
      </c>
      <c r="J122" s="170"/>
    </row>
    <row r="123" spans="1:10" s="3" customFormat="1" ht="26.25" x14ac:dyDescent="0.25">
      <c r="A123" s="149" t="s">
        <v>288</v>
      </c>
      <c r="B123" s="18" t="s">
        <v>45</v>
      </c>
      <c r="C123" s="149" t="s">
        <v>289</v>
      </c>
      <c r="D123" s="29">
        <v>1</v>
      </c>
      <c r="E123" s="29">
        <v>2</v>
      </c>
      <c r="F123" s="29">
        <v>200</v>
      </c>
      <c r="G123" s="17">
        <v>83</v>
      </c>
      <c r="H123" s="149" t="s">
        <v>290</v>
      </c>
      <c r="I123" s="162" t="s">
        <v>291</v>
      </c>
      <c r="J123" s="170"/>
    </row>
    <row r="124" spans="1:10" s="3" customFormat="1" ht="18" customHeight="1" x14ac:dyDescent="0.25">
      <c r="A124" s="149" t="s">
        <v>292</v>
      </c>
      <c r="B124" s="18" t="s">
        <v>45</v>
      </c>
      <c r="C124" s="18" t="s">
        <v>54</v>
      </c>
      <c r="D124" s="29">
        <v>2</v>
      </c>
      <c r="E124" s="29">
        <v>2</v>
      </c>
      <c r="F124" s="29">
        <v>100</v>
      </c>
      <c r="G124" s="29">
        <v>60</v>
      </c>
      <c r="H124" s="149" t="s">
        <v>293</v>
      </c>
      <c r="I124" s="162" t="s">
        <v>294</v>
      </c>
      <c r="J124" s="170"/>
    </row>
    <row r="125" spans="1:10" s="3" customFormat="1" ht="18" customHeight="1" x14ac:dyDescent="0.25">
      <c r="A125" s="149" t="s">
        <v>295</v>
      </c>
      <c r="B125" s="18" t="s">
        <v>45</v>
      </c>
      <c r="C125" s="18" t="s">
        <v>54</v>
      </c>
      <c r="D125" s="29">
        <v>2</v>
      </c>
      <c r="E125" s="29">
        <v>2</v>
      </c>
      <c r="F125" s="29">
        <v>136</v>
      </c>
      <c r="G125" s="29">
        <v>100</v>
      </c>
      <c r="H125" s="149" t="s">
        <v>296</v>
      </c>
      <c r="I125" s="162" t="s">
        <v>297</v>
      </c>
      <c r="J125" s="170"/>
    </row>
    <row r="126" spans="1:10" s="3" customFormat="1" ht="19.5" customHeight="1" x14ac:dyDescent="0.25">
      <c r="A126" s="149" t="s">
        <v>298</v>
      </c>
      <c r="B126" s="18" t="s">
        <v>45</v>
      </c>
      <c r="C126" s="18" t="s">
        <v>54</v>
      </c>
      <c r="D126" s="29">
        <v>1</v>
      </c>
      <c r="E126" s="29">
        <v>2</v>
      </c>
      <c r="F126" s="29">
        <v>104</v>
      </c>
      <c r="G126" s="29">
        <v>78</v>
      </c>
      <c r="H126" s="149" t="s">
        <v>299</v>
      </c>
      <c r="I126" s="162" t="s">
        <v>300</v>
      </c>
      <c r="J126" s="170"/>
    </row>
    <row r="127" spans="1:10" s="3" customFormat="1" ht="26.25" x14ac:dyDescent="0.25">
      <c r="A127" s="149" t="s">
        <v>301</v>
      </c>
      <c r="B127" s="18" t="s">
        <v>45</v>
      </c>
      <c r="C127" s="18" t="s">
        <v>54</v>
      </c>
      <c r="D127" s="29">
        <v>1</v>
      </c>
      <c r="E127" s="29">
        <v>1</v>
      </c>
      <c r="F127" s="29">
        <v>70</v>
      </c>
      <c r="G127" s="29">
        <v>60</v>
      </c>
      <c r="H127" s="149" t="s">
        <v>302</v>
      </c>
      <c r="I127" s="162" t="s">
        <v>303</v>
      </c>
      <c r="J127" s="170"/>
    </row>
    <row r="128" spans="1:10" s="3" customFormat="1" x14ac:dyDescent="0.25">
      <c r="A128" s="149" t="s">
        <v>304</v>
      </c>
      <c r="B128" s="150" t="s">
        <v>305</v>
      </c>
      <c r="C128" s="18" t="s">
        <v>306</v>
      </c>
      <c r="D128" s="29">
        <v>6</v>
      </c>
      <c r="E128" s="29">
        <v>6</v>
      </c>
      <c r="F128" s="29">
        <v>509</v>
      </c>
      <c r="G128" s="29">
        <v>339</v>
      </c>
      <c r="H128" s="149" t="s">
        <v>307</v>
      </c>
      <c r="I128" s="162" t="s">
        <v>308</v>
      </c>
      <c r="J128" s="170"/>
    </row>
    <row r="129" spans="1:10" s="3" customFormat="1" ht="26.25" x14ac:dyDescent="0.25">
      <c r="A129" s="149" t="s">
        <v>309</v>
      </c>
      <c r="B129" s="149" t="s">
        <v>45</v>
      </c>
      <c r="C129" s="149" t="s">
        <v>46</v>
      </c>
      <c r="D129" s="152">
        <v>2</v>
      </c>
      <c r="E129" s="152">
        <v>2</v>
      </c>
      <c r="F129" s="152">
        <v>102.5</v>
      </c>
      <c r="G129" s="152">
        <v>70</v>
      </c>
      <c r="H129" s="149" t="s">
        <v>310</v>
      </c>
      <c r="I129" s="159" t="s">
        <v>311</v>
      </c>
      <c r="J129" s="170"/>
    </row>
    <row r="130" spans="1:10" s="3" customFormat="1" x14ac:dyDescent="0.25">
      <c r="A130" s="149" t="s">
        <v>82</v>
      </c>
      <c r="B130" s="149" t="s">
        <v>45</v>
      </c>
      <c r="C130" s="150" t="s">
        <v>46</v>
      </c>
      <c r="D130" s="17">
        <v>1</v>
      </c>
      <c r="E130" s="17">
        <v>1</v>
      </c>
      <c r="F130" s="17">
        <v>82</v>
      </c>
      <c r="G130" s="17">
        <v>80</v>
      </c>
      <c r="H130" s="149" t="s">
        <v>312</v>
      </c>
      <c r="I130" s="159" t="s">
        <v>313</v>
      </c>
      <c r="J130" s="170"/>
    </row>
    <row r="131" spans="1:10" s="3" customFormat="1" ht="18.75" customHeight="1" x14ac:dyDescent="0.25">
      <c r="A131" s="18" t="s">
        <v>314</v>
      </c>
      <c r="B131" s="149" t="s">
        <v>45</v>
      </c>
      <c r="C131" s="150" t="s">
        <v>185</v>
      </c>
      <c r="D131" s="17">
        <v>2</v>
      </c>
      <c r="E131" s="17">
        <v>5</v>
      </c>
      <c r="F131" s="17">
        <v>94.8</v>
      </c>
      <c r="G131" s="17">
        <v>92.8</v>
      </c>
      <c r="H131" s="149" t="s">
        <v>315</v>
      </c>
      <c r="I131" s="159" t="s">
        <v>61</v>
      </c>
      <c r="J131" s="170"/>
    </row>
    <row r="132" spans="1:10" s="3" customFormat="1" ht="19.5" customHeight="1" x14ac:dyDescent="0.25">
      <c r="A132" s="18" t="s">
        <v>316</v>
      </c>
      <c r="B132" s="149" t="s">
        <v>45</v>
      </c>
      <c r="C132" s="150" t="s">
        <v>46</v>
      </c>
      <c r="D132" s="17">
        <v>1</v>
      </c>
      <c r="E132" s="17">
        <v>1</v>
      </c>
      <c r="F132" s="17">
        <v>83.5</v>
      </c>
      <c r="G132" s="17">
        <v>75.5</v>
      </c>
      <c r="H132" s="149" t="s">
        <v>317</v>
      </c>
      <c r="I132" s="159" t="s">
        <v>318</v>
      </c>
      <c r="J132" s="170"/>
    </row>
    <row r="133" spans="1:10" s="3" customFormat="1" ht="26.25" x14ac:dyDescent="0.25">
      <c r="A133" s="149" t="s">
        <v>319</v>
      </c>
      <c r="B133" s="150" t="s">
        <v>45</v>
      </c>
      <c r="C133" s="150" t="s">
        <v>272</v>
      </c>
      <c r="D133" s="17">
        <v>2</v>
      </c>
      <c r="E133" s="17">
        <v>2</v>
      </c>
      <c r="F133" s="17">
        <v>100.5</v>
      </c>
      <c r="G133" s="17">
        <v>64.5</v>
      </c>
      <c r="H133" s="150" t="s">
        <v>320</v>
      </c>
      <c r="I133" s="159" t="s">
        <v>321</v>
      </c>
      <c r="J133" s="170"/>
    </row>
    <row r="134" spans="1:10" s="3" customFormat="1" ht="26.25" x14ac:dyDescent="0.25">
      <c r="A134" s="152" t="s">
        <v>322</v>
      </c>
      <c r="B134" s="152" t="s">
        <v>323</v>
      </c>
      <c r="C134" s="16" t="s">
        <v>46</v>
      </c>
      <c r="D134" s="17">
        <v>1</v>
      </c>
      <c r="E134" s="17">
        <v>1</v>
      </c>
      <c r="F134" s="17">
        <v>210.4</v>
      </c>
      <c r="G134" s="17">
        <v>96.4</v>
      </c>
      <c r="H134" s="149" t="s">
        <v>324</v>
      </c>
      <c r="I134" s="164" t="s">
        <v>325</v>
      </c>
      <c r="J134" s="170"/>
    </row>
    <row r="135" spans="1:10" s="3" customFormat="1" ht="13.5" customHeight="1" x14ac:dyDescent="0.25">
      <c r="A135" s="211" t="s">
        <v>326</v>
      </c>
      <c r="B135" s="212"/>
      <c r="C135" s="212"/>
      <c r="D135" s="213">
        <f>SUM(D140:D209)</f>
        <v>81</v>
      </c>
      <c r="E135" s="213">
        <f>SUM(E140:E209)</f>
        <v>103</v>
      </c>
      <c r="F135" s="213">
        <f>SUM(F140:F209)</f>
        <v>2885.2999999999997</v>
      </c>
      <c r="G135" s="213">
        <f>SUM(G140:G209)</f>
        <v>1755.3999999999999</v>
      </c>
      <c r="H135" s="212"/>
      <c r="I135" s="214"/>
      <c r="J135" s="170"/>
    </row>
    <row r="136" spans="1:10" s="3" customFormat="1" ht="10.5" customHeight="1" x14ac:dyDescent="0.25">
      <c r="A136" s="211"/>
      <c r="B136" s="212"/>
      <c r="C136" s="212"/>
      <c r="D136" s="213"/>
      <c r="E136" s="213"/>
      <c r="F136" s="213"/>
      <c r="G136" s="213"/>
      <c r="H136" s="212"/>
      <c r="I136" s="214"/>
      <c r="J136" s="170"/>
    </row>
    <row r="137" spans="1:10" s="3" customFormat="1" ht="13.5" customHeight="1" x14ac:dyDescent="0.25">
      <c r="A137" s="211"/>
      <c r="B137" s="212"/>
      <c r="C137" s="212"/>
      <c r="D137" s="213"/>
      <c r="E137" s="213"/>
      <c r="F137" s="213"/>
      <c r="G137" s="213"/>
      <c r="H137" s="212"/>
      <c r="I137" s="214"/>
      <c r="J137" s="170"/>
    </row>
    <row r="138" spans="1:10" s="3" customFormat="1" ht="6" hidden="1" customHeight="1" x14ac:dyDescent="0.25">
      <c r="A138" s="211"/>
      <c r="B138" s="212"/>
      <c r="C138" s="212"/>
      <c r="D138" s="213"/>
      <c r="E138" s="213"/>
      <c r="F138" s="213"/>
      <c r="G138" s="213"/>
      <c r="H138" s="212"/>
      <c r="I138" s="214"/>
      <c r="J138" s="170"/>
    </row>
    <row r="139" spans="1:10" s="3" customFormat="1" ht="6" hidden="1" customHeight="1" x14ac:dyDescent="0.25">
      <c r="A139" s="211"/>
      <c r="B139" s="212"/>
      <c r="C139" s="212"/>
      <c r="D139" s="213"/>
      <c r="E139" s="213"/>
      <c r="F139" s="213"/>
      <c r="G139" s="213"/>
      <c r="H139" s="212"/>
      <c r="I139" s="214"/>
      <c r="J139" s="170"/>
    </row>
    <row r="140" spans="1:10" s="3" customFormat="1" x14ac:dyDescent="0.25">
      <c r="A140" s="152" t="s">
        <v>327</v>
      </c>
      <c r="B140" s="149" t="s">
        <v>45</v>
      </c>
      <c r="C140" s="149" t="s">
        <v>272</v>
      </c>
      <c r="D140" s="17">
        <v>1</v>
      </c>
      <c r="E140" s="17">
        <v>1</v>
      </c>
      <c r="F140" s="17">
        <v>42.2</v>
      </c>
      <c r="G140" s="17">
        <v>12.4</v>
      </c>
      <c r="H140" s="149" t="s">
        <v>328</v>
      </c>
      <c r="I140" s="159" t="s">
        <v>329</v>
      </c>
      <c r="J140" s="170"/>
    </row>
    <row r="141" spans="1:10" s="3" customFormat="1" x14ac:dyDescent="0.25">
      <c r="A141" s="152" t="s">
        <v>327</v>
      </c>
      <c r="B141" s="149" t="s">
        <v>45</v>
      </c>
      <c r="C141" s="149" t="s">
        <v>272</v>
      </c>
      <c r="D141" s="17">
        <v>1</v>
      </c>
      <c r="E141" s="17">
        <v>2</v>
      </c>
      <c r="F141" s="17">
        <v>42.2</v>
      </c>
      <c r="G141" s="17">
        <v>24.8</v>
      </c>
      <c r="H141" s="149" t="s">
        <v>330</v>
      </c>
      <c r="I141" s="159" t="s">
        <v>331</v>
      </c>
      <c r="J141" s="170"/>
    </row>
    <row r="142" spans="1:10" s="3" customFormat="1" x14ac:dyDescent="0.25">
      <c r="A142" s="152" t="s">
        <v>82</v>
      </c>
      <c r="B142" s="149" t="s">
        <v>45</v>
      </c>
      <c r="C142" s="149" t="s">
        <v>272</v>
      </c>
      <c r="D142" s="17">
        <v>1</v>
      </c>
      <c r="E142" s="17">
        <v>1</v>
      </c>
      <c r="F142" s="17">
        <v>90</v>
      </c>
      <c r="G142" s="17">
        <v>40</v>
      </c>
      <c r="H142" s="149" t="s">
        <v>332</v>
      </c>
      <c r="I142" s="159" t="s">
        <v>274</v>
      </c>
      <c r="J142" s="170"/>
    </row>
    <row r="143" spans="1:10" s="3" customFormat="1" ht="15.75" x14ac:dyDescent="0.25">
      <c r="A143" s="152" t="s">
        <v>333</v>
      </c>
      <c r="B143" s="149" t="s">
        <v>45</v>
      </c>
      <c r="C143" s="149" t="s">
        <v>46</v>
      </c>
      <c r="D143" s="17">
        <v>1</v>
      </c>
      <c r="E143" s="17">
        <v>1</v>
      </c>
      <c r="F143" s="17">
        <v>25</v>
      </c>
      <c r="G143" s="17">
        <v>10</v>
      </c>
      <c r="H143" s="149" t="s">
        <v>334</v>
      </c>
      <c r="I143" s="159" t="s">
        <v>335</v>
      </c>
      <c r="J143" s="172"/>
    </row>
    <row r="144" spans="1:10" s="3" customFormat="1" ht="26.25" x14ac:dyDescent="0.25">
      <c r="A144" s="152" t="s">
        <v>336</v>
      </c>
      <c r="B144" s="149" t="s">
        <v>45</v>
      </c>
      <c r="C144" s="149" t="s">
        <v>46</v>
      </c>
      <c r="D144" s="17">
        <v>1</v>
      </c>
      <c r="E144" s="17">
        <v>1</v>
      </c>
      <c r="F144" s="17">
        <v>15</v>
      </c>
      <c r="G144" s="17">
        <v>10</v>
      </c>
      <c r="H144" s="149" t="s">
        <v>337</v>
      </c>
      <c r="I144" s="159" t="s">
        <v>338</v>
      </c>
      <c r="J144" s="172"/>
    </row>
    <row r="145" spans="1:11" s="3" customFormat="1" ht="15.75" x14ac:dyDescent="0.25">
      <c r="A145" s="152" t="s">
        <v>339</v>
      </c>
      <c r="B145" s="149" t="s">
        <v>45</v>
      </c>
      <c r="C145" s="149" t="s">
        <v>46</v>
      </c>
      <c r="D145" s="17">
        <v>2</v>
      </c>
      <c r="E145" s="17">
        <v>3</v>
      </c>
      <c r="F145" s="17">
        <v>50</v>
      </c>
      <c r="G145" s="17">
        <v>30</v>
      </c>
      <c r="H145" s="149" t="s">
        <v>334</v>
      </c>
      <c r="I145" s="159" t="s">
        <v>340</v>
      </c>
      <c r="J145" s="172"/>
    </row>
    <row r="146" spans="1:11" s="3" customFormat="1" ht="26.25" x14ac:dyDescent="0.25">
      <c r="A146" s="152" t="s">
        <v>341</v>
      </c>
      <c r="B146" s="149" t="s">
        <v>45</v>
      </c>
      <c r="C146" s="149" t="s">
        <v>46</v>
      </c>
      <c r="D146" s="17">
        <v>1</v>
      </c>
      <c r="E146" s="17">
        <v>1</v>
      </c>
      <c r="F146" s="17">
        <v>24</v>
      </c>
      <c r="G146" s="17">
        <v>15</v>
      </c>
      <c r="H146" s="149" t="s">
        <v>342</v>
      </c>
      <c r="I146" s="159" t="s">
        <v>340</v>
      </c>
      <c r="J146" s="172"/>
    </row>
    <row r="147" spans="1:11" s="3" customFormat="1" ht="30.75" customHeight="1" x14ac:dyDescent="0.25">
      <c r="A147" s="152" t="s">
        <v>341</v>
      </c>
      <c r="B147" s="149" t="s">
        <v>45</v>
      </c>
      <c r="C147" s="149" t="s">
        <v>46</v>
      </c>
      <c r="D147" s="17">
        <v>1</v>
      </c>
      <c r="E147" s="17">
        <v>1</v>
      </c>
      <c r="F147" s="17">
        <v>30</v>
      </c>
      <c r="G147" s="17">
        <v>15</v>
      </c>
      <c r="H147" s="149" t="s">
        <v>343</v>
      </c>
      <c r="I147" s="159" t="s">
        <v>340</v>
      </c>
      <c r="J147" s="172"/>
    </row>
    <row r="148" spans="1:11" s="3" customFormat="1" ht="26.25" x14ac:dyDescent="0.25">
      <c r="A148" s="152" t="s">
        <v>344</v>
      </c>
      <c r="B148" s="149" t="s">
        <v>45</v>
      </c>
      <c r="C148" s="149" t="s">
        <v>46</v>
      </c>
      <c r="D148" s="17">
        <v>1</v>
      </c>
      <c r="E148" s="17">
        <v>1</v>
      </c>
      <c r="F148" s="17">
        <v>37.6</v>
      </c>
      <c r="G148" s="17">
        <v>17.899999999999999</v>
      </c>
      <c r="H148" s="149" t="s">
        <v>345</v>
      </c>
      <c r="I148" s="159" t="s">
        <v>346</v>
      </c>
      <c r="J148" s="172"/>
      <c r="K148" s="147"/>
    </row>
    <row r="149" spans="1:11" s="3" customFormat="1" ht="20.25" customHeight="1" x14ac:dyDescent="0.25">
      <c r="A149" s="152" t="s">
        <v>347</v>
      </c>
      <c r="B149" s="149" t="s">
        <v>45</v>
      </c>
      <c r="C149" s="149" t="s">
        <v>46</v>
      </c>
      <c r="D149" s="17">
        <v>1</v>
      </c>
      <c r="E149" s="17">
        <v>1</v>
      </c>
      <c r="F149" s="17">
        <v>10.199999999999999</v>
      </c>
      <c r="G149" s="17">
        <v>10.199999999999999</v>
      </c>
      <c r="H149" s="149" t="s">
        <v>348</v>
      </c>
      <c r="I149" s="159" t="s">
        <v>349</v>
      </c>
      <c r="J149" s="172"/>
    </row>
    <row r="150" spans="1:11" s="3" customFormat="1" ht="19.5" customHeight="1" x14ac:dyDescent="0.25">
      <c r="A150" s="152" t="s">
        <v>350</v>
      </c>
      <c r="B150" s="149" t="s">
        <v>45</v>
      </c>
      <c r="C150" s="149" t="s">
        <v>46</v>
      </c>
      <c r="D150" s="17">
        <v>1</v>
      </c>
      <c r="E150" s="17">
        <v>1</v>
      </c>
      <c r="F150" s="17">
        <v>23</v>
      </c>
      <c r="G150" s="17">
        <v>23</v>
      </c>
      <c r="H150" s="149" t="s">
        <v>351</v>
      </c>
      <c r="I150" s="159" t="s">
        <v>352</v>
      </c>
      <c r="J150" s="172"/>
      <c r="K150" s="147"/>
    </row>
    <row r="151" spans="1:11" s="3" customFormat="1" ht="26.25" x14ac:dyDescent="0.25">
      <c r="A151" s="152" t="s">
        <v>82</v>
      </c>
      <c r="B151" s="149" t="s">
        <v>45</v>
      </c>
      <c r="C151" s="149" t="s">
        <v>46</v>
      </c>
      <c r="D151" s="152">
        <v>1</v>
      </c>
      <c r="E151" s="152">
        <v>1</v>
      </c>
      <c r="F151" s="152">
        <v>63</v>
      </c>
      <c r="G151" s="152">
        <v>50</v>
      </c>
      <c r="H151" s="149" t="s">
        <v>353</v>
      </c>
      <c r="I151" s="159" t="s">
        <v>354</v>
      </c>
      <c r="J151" s="170"/>
    </row>
    <row r="152" spans="1:11" s="3" customFormat="1" ht="26.25" x14ac:dyDescent="0.25">
      <c r="A152" s="152" t="s">
        <v>82</v>
      </c>
      <c r="B152" s="149" t="s">
        <v>45</v>
      </c>
      <c r="C152" s="149" t="s">
        <v>272</v>
      </c>
      <c r="D152" s="17">
        <v>1</v>
      </c>
      <c r="E152" s="17">
        <v>1</v>
      </c>
      <c r="F152" s="17">
        <v>24.7</v>
      </c>
      <c r="G152" s="17">
        <v>17.7</v>
      </c>
      <c r="H152" s="149" t="s">
        <v>355</v>
      </c>
      <c r="I152" s="159" t="s">
        <v>356</v>
      </c>
      <c r="J152" s="170"/>
    </row>
    <row r="153" spans="1:11" s="3" customFormat="1" ht="26.25" x14ac:dyDescent="0.25">
      <c r="A153" s="152" t="s">
        <v>82</v>
      </c>
      <c r="B153" s="152" t="s">
        <v>45</v>
      </c>
      <c r="C153" s="149" t="s">
        <v>272</v>
      </c>
      <c r="D153" s="17">
        <v>1</v>
      </c>
      <c r="E153" s="17">
        <v>1</v>
      </c>
      <c r="F153" s="17">
        <v>37</v>
      </c>
      <c r="G153" s="17">
        <v>12</v>
      </c>
      <c r="H153" s="149" t="s">
        <v>357</v>
      </c>
      <c r="I153" s="159" t="s">
        <v>358</v>
      </c>
      <c r="J153" s="170"/>
    </row>
    <row r="154" spans="1:11" s="3" customFormat="1" ht="20.25" customHeight="1" x14ac:dyDescent="0.25">
      <c r="A154" s="152" t="s">
        <v>359</v>
      </c>
      <c r="B154" s="19" t="s">
        <v>45</v>
      </c>
      <c r="C154" s="19" t="s">
        <v>54</v>
      </c>
      <c r="D154" s="26">
        <v>1</v>
      </c>
      <c r="E154" s="26">
        <v>1</v>
      </c>
      <c r="F154" s="26">
        <v>39.299999999999997</v>
      </c>
      <c r="G154" s="26">
        <v>39.299999999999997</v>
      </c>
      <c r="H154" s="149" t="s">
        <v>360</v>
      </c>
      <c r="I154" s="165" t="s">
        <v>361</v>
      </c>
      <c r="J154" s="170"/>
    </row>
    <row r="155" spans="1:11" s="3" customFormat="1" x14ac:dyDescent="0.25">
      <c r="A155" s="152" t="s">
        <v>362</v>
      </c>
      <c r="B155" s="18" t="s">
        <v>45</v>
      </c>
      <c r="C155" s="18" t="s">
        <v>54</v>
      </c>
      <c r="D155" s="29">
        <v>1</v>
      </c>
      <c r="E155" s="29">
        <v>1</v>
      </c>
      <c r="F155" s="29">
        <v>56</v>
      </c>
      <c r="G155" s="29">
        <v>42</v>
      </c>
      <c r="H155" s="149" t="s">
        <v>363</v>
      </c>
      <c r="I155" s="162" t="s">
        <v>364</v>
      </c>
      <c r="J155" s="170"/>
    </row>
    <row r="156" spans="1:11" s="3" customFormat="1" ht="23.25" customHeight="1" x14ac:dyDescent="0.25">
      <c r="A156" s="152" t="s">
        <v>365</v>
      </c>
      <c r="B156" s="18" t="s">
        <v>45</v>
      </c>
      <c r="C156" s="18" t="s">
        <v>54</v>
      </c>
      <c r="D156" s="29">
        <v>1</v>
      </c>
      <c r="E156" s="29">
        <v>1</v>
      </c>
      <c r="F156" s="29">
        <v>49</v>
      </c>
      <c r="G156" s="29">
        <v>29</v>
      </c>
      <c r="H156" s="149" t="s">
        <v>366</v>
      </c>
      <c r="I156" s="162" t="s">
        <v>367</v>
      </c>
      <c r="J156" s="170"/>
    </row>
    <row r="157" spans="1:11" s="3" customFormat="1" ht="18.75" customHeight="1" x14ac:dyDescent="0.25">
      <c r="A157" s="152" t="s">
        <v>71</v>
      </c>
      <c r="B157" s="18" t="s">
        <v>45</v>
      </c>
      <c r="C157" s="18" t="s">
        <v>54</v>
      </c>
      <c r="D157" s="29">
        <v>1</v>
      </c>
      <c r="E157" s="29">
        <v>3</v>
      </c>
      <c r="F157" s="29">
        <v>52</v>
      </c>
      <c r="G157" s="29">
        <v>40</v>
      </c>
      <c r="H157" s="149" t="s">
        <v>368</v>
      </c>
      <c r="I157" s="162" t="s">
        <v>73</v>
      </c>
      <c r="J157" s="170"/>
    </row>
    <row r="158" spans="1:11" s="3" customFormat="1" ht="26.25" x14ac:dyDescent="0.25">
      <c r="A158" s="152" t="s">
        <v>369</v>
      </c>
      <c r="B158" s="18" t="s">
        <v>45</v>
      </c>
      <c r="C158" s="18" t="s">
        <v>54</v>
      </c>
      <c r="D158" s="29">
        <v>1</v>
      </c>
      <c r="E158" s="29">
        <v>1</v>
      </c>
      <c r="F158" s="29">
        <v>90</v>
      </c>
      <c r="G158" s="29">
        <v>50</v>
      </c>
      <c r="H158" s="149" t="s">
        <v>370</v>
      </c>
      <c r="I158" s="162" t="s">
        <v>371</v>
      </c>
      <c r="J158" s="170"/>
    </row>
    <row r="159" spans="1:11" s="3" customFormat="1" ht="26.25" x14ac:dyDescent="0.25">
      <c r="A159" s="27" t="s">
        <v>372</v>
      </c>
      <c r="B159" s="149" t="s">
        <v>28</v>
      </c>
      <c r="C159" s="27" t="s">
        <v>373</v>
      </c>
      <c r="D159" s="27">
        <v>1</v>
      </c>
      <c r="E159" s="27">
        <v>1</v>
      </c>
      <c r="F159" s="27">
        <v>82.4</v>
      </c>
      <c r="G159" s="27">
        <v>41.4</v>
      </c>
      <c r="H159" s="25" t="s">
        <v>374</v>
      </c>
      <c r="I159" s="165" t="s">
        <v>285</v>
      </c>
      <c r="J159" s="170"/>
    </row>
    <row r="160" spans="1:11" s="3" customFormat="1" ht="26.25" x14ac:dyDescent="0.25">
      <c r="A160" s="152" t="s">
        <v>375</v>
      </c>
      <c r="B160" s="18" t="s">
        <v>45</v>
      </c>
      <c r="C160" s="150" t="s">
        <v>98</v>
      </c>
      <c r="D160" s="29">
        <v>1</v>
      </c>
      <c r="E160" s="29">
        <v>4</v>
      </c>
      <c r="F160" s="17">
        <v>96.7</v>
      </c>
      <c r="G160" s="29">
        <v>35</v>
      </c>
      <c r="H160" s="149" t="s">
        <v>376</v>
      </c>
      <c r="I160" s="162" t="s">
        <v>61</v>
      </c>
      <c r="J160" s="170"/>
    </row>
    <row r="161" spans="1:10" s="3" customFormat="1" ht="25.5" x14ac:dyDescent="0.25">
      <c r="A161" s="152" t="s">
        <v>377</v>
      </c>
      <c r="B161" s="29" t="s">
        <v>45</v>
      </c>
      <c r="C161" s="29" t="s">
        <v>54</v>
      </c>
      <c r="D161" s="29">
        <v>2</v>
      </c>
      <c r="E161" s="29">
        <v>3</v>
      </c>
      <c r="F161" s="29">
        <v>94</v>
      </c>
      <c r="G161" s="29">
        <v>41</v>
      </c>
      <c r="H161" s="152" t="s">
        <v>378</v>
      </c>
      <c r="I161" s="166" t="s">
        <v>379</v>
      </c>
      <c r="J161" s="170"/>
    </row>
    <row r="162" spans="1:10" s="3" customFormat="1" x14ac:dyDescent="0.25">
      <c r="A162" s="152" t="s">
        <v>380</v>
      </c>
      <c r="B162" s="18" t="s">
        <v>45</v>
      </c>
      <c r="C162" s="18" t="s">
        <v>54</v>
      </c>
      <c r="D162" s="29">
        <v>1</v>
      </c>
      <c r="E162" s="29">
        <v>3</v>
      </c>
      <c r="F162" s="29">
        <v>75.599999999999994</v>
      </c>
      <c r="G162" s="29">
        <v>34.1</v>
      </c>
      <c r="H162" s="149" t="s">
        <v>381</v>
      </c>
      <c r="I162" s="162" t="s">
        <v>285</v>
      </c>
      <c r="J162" s="170"/>
    </row>
    <row r="163" spans="1:10" s="3" customFormat="1" ht="24" customHeight="1" x14ac:dyDescent="0.25">
      <c r="A163" s="27" t="s">
        <v>382</v>
      </c>
      <c r="B163" s="19" t="s">
        <v>28</v>
      </c>
      <c r="C163" s="149" t="s">
        <v>46</v>
      </c>
      <c r="D163" s="27">
        <v>1</v>
      </c>
      <c r="E163" s="27">
        <v>3</v>
      </c>
      <c r="F163" s="27">
        <v>41.2</v>
      </c>
      <c r="G163" s="28">
        <v>31.3</v>
      </c>
      <c r="H163" s="149" t="s">
        <v>383</v>
      </c>
      <c r="I163" s="162" t="s">
        <v>285</v>
      </c>
      <c r="J163" s="170"/>
    </row>
    <row r="164" spans="1:10" s="3" customFormat="1" ht="18" customHeight="1" x14ac:dyDescent="0.25">
      <c r="A164" s="152" t="s">
        <v>384</v>
      </c>
      <c r="B164" s="18" t="s">
        <v>45</v>
      </c>
      <c r="C164" s="18" t="s">
        <v>54</v>
      </c>
      <c r="D164" s="29">
        <v>1</v>
      </c>
      <c r="E164" s="29">
        <v>2</v>
      </c>
      <c r="F164" s="29">
        <v>50</v>
      </c>
      <c r="G164" s="29">
        <v>45</v>
      </c>
      <c r="H164" s="149" t="s">
        <v>385</v>
      </c>
      <c r="I164" s="161" t="s">
        <v>386</v>
      </c>
      <c r="J164" s="170"/>
    </row>
    <row r="165" spans="1:10" s="3" customFormat="1" ht="21.75" customHeight="1" x14ac:dyDescent="0.25">
      <c r="A165" s="152" t="s">
        <v>387</v>
      </c>
      <c r="B165" s="149" t="s">
        <v>45</v>
      </c>
      <c r="C165" s="149" t="s">
        <v>272</v>
      </c>
      <c r="D165" s="17">
        <v>1</v>
      </c>
      <c r="E165" s="17">
        <v>2</v>
      </c>
      <c r="F165" s="17">
        <v>22.5</v>
      </c>
      <c r="G165" s="17">
        <v>22.5</v>
      </c>
      <c r="H165" s="149" t="s">
        <v>388</v>
      </c>
      <c r="I165" s="159" t="s">
        <v>389</v>
      </c>
      <c r="J165" s="170"/>
    </row>
    <row r="166" spans="1:10" s="3" customFormat="1" x14ac:dyDescent="0.25">
      <c r="A166" s="152" t="s">
        <v>390</v>
      </c>
      <c r="B166" s="149" t="s">
        <v>45</v>
      </c>
      <c r="C166" s="149" t="s">
        <v>272</v>
      </c>
      <c r="D166" s="17">
        <v>1</v>
      </c>
      <c r="E166" s="17">
        <v>2</v>
      </c>
      <c r="F166" s="17">
        <v>20</v>
      </c>
      <c r="G166" s="17">
        <v>20</v>
      </c>
      <c r="H166" s="149" t="s">
        <v>391</v>
      </c>
      <c r="I166" s="159" t="s">
        <v>392</v>
      </c>
      <c r="J166" s="170"/>
    </row>
    <row r="167" spans="1:10" s="3" customFormat="1" x14ac:dyDescent="0.25">
      <c r="A167" s="152" t="s">
        <v>393</v>
      </c>
      <c r="B167" s="149" t="s">
        <v>45</v>
      </c>
      <c r="C167" s="149" t="s">
        <v>46</v>
      </c>
      <c r="D167" s="17">
        <v>2</v>
      </c>
      <c r="E167" s="17">
        <v>2</v>
      </c>
      <c r="F167" s="17">
        <v>31.2</v>
      </c>
      <c r="G167" s="17">
        <v>9</v>
      </c>
      <c r="H167" s="149" t="s">
        <v>394</v>
      </c>
      <c r="I167" s="159" t="s">
        <v>395</v>
      </c>
      <c r="J167" s="170"/>
    </row>
    <row r="168" spans="1:10" s="3" customFormat="1" ht="21.75" customHeight="1" x14ac:dyDescent="0.25">
      <c r="A168" s="152" t="s">
        <v>396</v>
      </c>
      <c r="B168" s="149" t="s">
        <v>45</v>
      </c>
      <c r="C168" s="149" t="s">
        <v>98</v>
      </c>
      <c r="D168" s="17">
        <v>1</v>
      </c>
      <c r="E168" s="17">
        <v>2</v>
      </c>
      <c r="F168" s="17">
        <v>39</v>
      </c>
      <c r="G168" s="17">
        <v>27</v>
      </c>
      <c r="H168" s="149" t="s">
        <v>397</v>
      </c>
      <c r="I168" s="159" t="s">
        <v>61</v>
      </c>
      <c r="J168" s="170"/>
    </row>
    <row r="169" spans="1:10" s="3" customFormat="1" ht="26.25" x14ac:dyDescent="0.25">
      <c r="A169" s="152" t="s">
        <v>398</v>
      </c>
      <c r="B169" s="149" t="s">
        <v>45</v>
      </c>
      <c r="C169" s="149" t="s">
        <v>46</v>
      </c>
      <c r="D169" s="152">
        <v>4</v>
      </c>
      <c r="E169" s="152">
        <v>5</v>
      </c>
      <c r="F169" s="152">
        <v>40</v>
      </c>
      <c r="G169" s="152">
        <v>40</v>
      </c>
      <c r="H169" s="149" t="s">
        <v>399</v>
      </c>
      <c r="I169" s="159" t="s">
        <v>61</v>
      </c>
      <c r="J169" s="170"/>
    </row>
    <row r="170" spans="1:10" s="3" customFormat="1" ht="26.25" x14ac:dyDescent="0.25">
      <c r="A170" s="152" t="s">
        <v>400</v>
      </c>
      <c r="B170" s="149" t="s">
        <v>45</v>
      </c>
      <c r="C170" s="149" t="s">
        <v>46</v>
      </c>
      <c r="D170" s="152">
        <v>2</v>
      </c>
      <c r="E170" s="152">
        <v>2</v>
      </c>
      <c r="F170" s="152">
        <v>44</v>
      </c>
      <c r="G170" s="152">
        <v>24</v>
      </c>
      <c r="H170" s="149" t="s">
        <v>401</v>
      </c>
      <c r="I170" s="159" t="s">
        <v>311</v>
      </c>
      <c r="J170" s="170"/>
    </row>
    <row r="171" spans="1:10" s="3" customFormat="1" ht="26.25" x14ac:dyDescent="0.25">
      <c r="A171" s="152" t="s">
        <v>402</v>
      </c>
      <c r="B171" s="149" t="s">
        <v>45</v>
      </c>
      <c r="C171" s="149" t="s">
        <v>46</v>
      </c>
      <c r="D171" s="152">
        <v>1</v>
      </c>
      <c r="E171" s="152">
        <v>1</v>
      </c>
      <c r="F171" s="152">
        <v>15</v>
      </c>
      <c r="G171" s="152">
        <v>7</v>
      </c>
      <c r="H171" s="149" t="s">
        <v>403</v>
      </c>
      <c r="I171" s="159" t="s">
        <v>404</v>
      </c>
      <c r="J171" s="170"/>
    </row>
    <row r="172" spans="1:10" s="3" customFormat="1" x14ac:dyDescent="0.25">
      <c r="A172" s="152" t="s">
        <v>82</v>
      </c>
      <c r="B172" s="149" t="s">
        <v>45</v>
      </c>
      <c r="C172" s="149" t="s">
        <v>46</v>
      </c>
      <c r="D172" s="152">
        <v>1</v>
      </c>
      <c r="E172" s="152">
        <v>1</v>
      </c>
      <c r="F172" s="152">
        <v>10</v>
      </c>
      <c r="G172" s="152">
        <v>10</v>
      </c>
      <c r="H172" s="149" t="s">
        <v>405</v>
      </c>
      <c r="I172" s="159" t="s">
        <v>406</v>
      </c>
      <c r="J172" s="170"/>
    </row>
    <row r="173" spans="1:10" s="3" customFormat="1" ht="23.25" customHeight="1" x14ac:dyDescent="0.25">
      <c r="A173" s="152" t="s">
        <v>407</v>
      </c>
      <c r="B173" s="149" t="s">
        <v>45</v>
      </c>
      <c r="C173" s="149" t="s">
        <v>46</v>
      </c>
      <c r="D173" s="152">
        <v>1</v>
      </c>
      <c r="E173" s="152">
        <v>1</v>
      </c>
      <c r="F173" s="152">
        <v>19.3</v>
      </c>
      <c r="G173" s="152">
        <v>5</v>
      </c>
      <c r="H173" s="149" t="s">
        <v>408</v>
      </c>
      <c r="I173" s="159" t="s">
        <v>409</v>
      </c>
      <c r="J173" s="170"/>
    </row>
    <row r="174" spans="1:10" s="3" customFormat="1" x14ac:dyDescent="0.25">
      <c r="A174" s="152" t="s">
        <v>82</v>
      </c>
      <c r="B174" s="149" t="s">
        <v>45</v>
      </c>
      <c r="C174" s="149" t="s">
        <v>46</v>
      </c>
      <c r="D174" s="152">
        <v>1</v>
      </c>
      <c r="E174" s="152">
        <v>1</v>
      </c>
      <c r="F174" s="152">
        <v>34.700000000000003</v>
      </c>
      <c r="G174" s="152">
        <v>34.700000000000003</v>
      </c>
      <c r="H174" s="149" t="s">
        <v>410</v>
      </c>
      <c r="I174" s="159" t="s">
        <v>411</v>
      </c>
      <c r="J174" s="170"/>
    </row>
    <row r="175" spans="1:10" s="3" customFormat="1" ht="26.25" x14ac:dyDescent="0.25">
      <c r="A175" s="152" t="s">
        <v>412</v>
      </c>
      <c r="B175" s="149" t="s">
        <v>323</v>
      </c>
      <c r="C175" s="149" t="s">
        <v>46</v>
      </c>
      <c r="D175" s="17">
        <v>1</v>
      </c>
      <c r="E175" s="17">
        <v>1</v>
      </c>
      <c r="F175" s="17">
        <v>14.8</v>
      </c>
      <c r="G175" s="17">
        <v>14.8</v>
      </c>
      <c r="H175" s="149" t="s">
        <v>413</v>
      </c>
      <c r="I175" s="159" t="s">
        <v>414</v>
      </c>
      <c r="J175" s="170"/>
    </row>
    <row r="176" spans="1:10" s="3" customFormat="1" ht="26.25" x14ac:dyDescent="0.25">
      <c r="A176" s="152" t="s">
        <v>415</v>
      </c>
      <c r="B176" s="149" t="s">
        <v>323</v>
      </c>
      <c r="C176" s="149" t="s">
        <v>46</v>
      </c>
      <c r="D176" s="17">
        <v>1</v>
      </c>
      <c r="E176" s="17">
        <v>1</v>
      </c>
      <c r="F176" s="17">
        <v>10.8</v>
      </c>
      <c r="G176" s="17">
        <v>10.8</v>
      </c>
      <c r="H176" s="149" t="s">
        <v>416</v>
      </c>
      <c r="I176" s="159" t="s">
        <v>417</v>
      </c>
      <c r="J176" s="170"/>
    </row>
    <row r="177" spans="1:10" s="3" customFormat="1" x14ac:dyDescent="0.25">
      <c r="A177" s="152" t="s">
        <v>418</v>
      </c>
      <c r="B177" s="149" t="s">
        <v>323</v>
      </c>
      <c r="C177" s="149" t="s">
        <v>46</v>
      </c>
      <c r="D177" s="17">
        <v>2</v>
      </c>
      <c r="E177" s="17">
        <v>2</v>
      </c>
      <c r="F177" s="17">
        <v>35</v>
      </c>
      <c r="G177" s="17">
        <v>35</v>
      </c>
      <c r="H177" s="149" t="s">
        <v>419</v>
      </c>
      <c r="I177" s="159" t="s">
        <v>420</v>
      </c>
      <c r="J177" s="170"/>
    </row>
    <row r="178" spans="1:10" s="3" customFormat="1" ht="23.25" customHeight="1" x14ac:dyDescent="0.25">
      <c r="A178" s="152" t="s">
        <v>421</v>
      </c>
      <c r="B178" s="149" t="s">
        <v>323</v>
      </c>
      <c r="C178" s="149" t="s">
        <v>46</v>
      </c>
      <c r="D178" s="17">
        <v>1</v>
      </c>
      <c r="E178" s="17">
        <v>1</v>
      </c>
      <c r="F178" s="17">
        <v>35</v>
      </c>
      <c r="G178" s="17">
        <v>25</v>
      </c>
      <c r="H178" s="149" t="s">
        <v>422</v>
      </c>
      <c r="I178" s="159" t="s">
        <v>423</v>
      </c>
      <c r="J178" s="170"/>
    </row>
    <row r="179" spans="1:10" s="3" customFormat="1" ht="19.5" customHeight="1" x14ac:dyDescent="0.25">
      <c r="A179" s="152" t="s">
        <v>424</v>
      </c>
      <c r="B179" s="149" t="s">
        <v>323</v>
      </c>
      <c r="C179" s="149" t="s">
        <v>46</v>
      </c>
      <c r="D179" s="17">
        <v>1</v>
      </c>
      <c r="E179" s="17">
        <v>1</v>
      </c>
      <c r="F179" s="17">
        <v>15</v>
      </c>
      <c r="G179" s="17">
        <v>15</v>
      </c>
      <c r="H179" s="149" t="s">
        <v>425</v>
      </c>
      <c r="I179" s="159" t="s">
        <v>426</v>
      </c>
      <c r="J179" s="170"/>
    </row>
    <row r="180" spans="1:10" s="3" customFormat="1" ht="27" customHeight="1" x14ac:dyDescent="0.25">
      <c r="A180" s="152" t="s">
        <v>82</v>
      </c>
      <c r="B180" s="149" t="s">
        <v>323</v>
      </c>
      <c r="C180" s="149" t="s">
        <v>46</v>
      </c>
      <c r="D180" s="17">
        <v>1</v>
      </c>
      <c r="E180" s="17">
        <v>1</v>
      </c>
      <c r="F180" s="17">
        <v>20</v>
      </c>
      <c r="G180" s="17">
        <v>20</v>
      </c>
      <c r="H180" s="149" t="s">
        <v>427</v>
      </c>
      <c r="I180" s="159" t="s">
        <v>428</v>
      </c>
      <c r="J180" s="170"/>
    </row>
    <row r="181" spans="1:10" s="3" customFormat="1" ht="38.25" x14ac:dyDescent="0.25">
      <c r="A181" s="152" t="s">
        <v>82</v>
      </c>
      <c r="B181" s="152" t="s">
        <v>323</v>
      </c>
      <c r="C181" s="152" t="s">
        <v>46</v>
      </c>
      <c r="D181" s="17">
        <v>1</v>
      </c>
      <c r="E181" s="17">
        <v>1</v>
      </c>
      <c r="F181" s="17">
        <v>30</v>
      </c>
      <c r="G181" s="17">
        <v>30</v>
      </c>
      <c r="H181" s="152" t="s">
        <v>429</v>
      </c>
      <c r="I181" s="164" t="s">
        <v>428</v>
      </c>
      <c r="J181" s="170"/>
    </row>
    <row r="182" spans="1:10" s="3" customFormat="1" ht="26.25" x14ac:dyDescent="0.25">
      <c r="A182" s="152" t="s">
        <v>430</v>
      </c>
      <c r="B182" s="149" t="s">
        <v>45</v>
      </c>
      <c r="C182" s="149" t="s">
        <v>46</v>
      </c>
      <c r="D182" s="17">
        <v>1</v>
      </c>
      <c r="E182" s="17">
        <v>2</v>
      </c>
      <c r="F182" s="17">
        <v>90</v>
      </c>
      <c r="G182" s="17">
        <v>50</v>
      </c>
      <c r="H182" s="149" t="s">
        <v>431</v>
      </c>
      <c r="I182" s="159" t="s">
        <v>432</v>
      </c>
      <c r="J182" s="170"/>
    </row>
    <row r="183" spans="1:10" s="3" customFormat="1" ht="23.25" customHeight="1" x14ac:dyDescent="0.25">
      <c r="A183" s="152" t="s">
        <v>433</v>
      </c>
      <c r="B183" s="149" t="s">
        <v>323</v>
      </c>
      <c r="C183" s="149" t="s">
        <v>46</v>
      </c>
      <c r="D183" s="17">
        <v>1</v>
      </c>
      <c r="E183" s="17">
        <v>1</v>
      </c>
      <c r="F183" s="17">
        <v>64</v>
      </c>
      <c r="G183" s="17">
        <v>15</v>
      </c>
      <c r="H183" s="149" t="s">
        <v>434</v>
      </c>
      <c r="I183" s="159" t="s">
        <v>435</v>
      </c>
      <c r="J183" s="170"/>
    </row>
    <row r="184" spans="1:10" s="3" customFormat="1" x14ac:dyDescent="0.25">
      <c r="A184" s="152" t="s">
        <v>436</v>
      </c>
      <c r="B184" s="149" t="s">
        <v>323</v>
      </c>
      <c r="C184" s="149" t="s">
        <v>46</v>
      </c>
      <c r="D184" s="17">
        <v>2</v>
      </c>
      <c r="E184" s="17">
        <v>2</v>
      </c>
      <c r="F184" s="17">
        <v>35</v>
      </c>
      <c r="G184" s="17">
        <v>35</v>
      </c>
      <c r="H184" s="149" t="s">
        <v>437</v>
      </c>
      <c r="I184" s="159" t="s">
        <v>438</v>
      </c>
      <c r="J184" s="170"/>
    </row>
    <row r="185" spans="1:10" s="3" customFormat="1" x14ac:dyDescent="0.25">
      <c r="A185" s="152" t="s">
        <v>439</v>
      </c>
      <c r="B185" s="149" t="s">
        <v>45</v>
      </c>
      <c r="C185" s="149" t="s">
        <v>46</v>
      </c>
      <c r="D185" s="152">
        <v>1</v>
      </c>
      <c r="E185" s="152">
        <v>1</v>
      </c>
      <c r="F185" s="152">
        <v>23.2</v>
      </c>
      <c r="G185" s="152">
        <v>23.2</v>
      </c>
      <c r="H185" s="149" t="s">
        <v>440</v>
      </c>
      <c r="I185" s="159" t="s">
        <v>441</v>
      </c>
      <c r="J185" s="170"/>
    </row>
    <row r="186" spans="1:10" s="3" customFormat="1" x14ac:dyDescent="0.25">
      <c r="A186" s="152" t="s">
        <v>442</v>
      </c>
      <c r="B186" s="149" t="s">
        <v>45</v>
      </c>
      <c r="C186" s="149" t="s">
        <v>46</v>
      </c>
      <c r="D186" s="152">
        <v>1</v>
      </c>
      <c r="E186" s="152">
        <v>1</v>
      </c>
      <c r="F186" s="152">
        <v>19.5</v>
      </c>
      <c r="G186" s="152">
        <v>14.2</v>
      </c>
      <c r="H186" s="149" t="s">
        <v>443</v>
      </c>
      <c r="I186" s="159" t="s">
        <v>444</v>
      </c>
      <c r="J186" s="170"/>
    </row>
    <row r="187" spans="1:10" s="3" customFormat="1" ht="24" customHeight="1" x14ac:dyDescent="0.25">
      <c r="A187" s="152" t="s">
        <v>445</v>
      </c>
      <c r="B187" s="149" t="s">
        <v>45</v>
      </c>
      <c r="C187" s="149" t="s">
        <v>46</v>
      </c>
      <c r="D187" s="152">
        <v>1</v>
      </c>
      <c r="E187" s="152">
        <v>3</v>
      </c>
      <c r="F187" s="152">
        <v>32.1</v>
      </c>
      <c r="G187" s="152">
        <v>32.1</v>
      </c>
      <c r="H187" s="149" t="s">
        <v>992</v>
      </c>
      <c r="I187" s="159" t="s">
        <v>446</v>
      </c>
      <c r="J187" s="170"/>
    </row>
    <row r="188" spans="1:10" s="3" customFormat="1" ht="22.5" customHeight="1" x14ac:dyDescent="0.25">
      <c r="A188" s="152" t="s">
        <v>447</v>
      </c>
      <c r="B188" s="149" t="s">
        <v>45</v>
      </c>
      <c r="C188" s="150" t="s">
        <v>46</v>
      </c>
      <c r="D188" s="17">
        <v>1</v>
      </c>
      <c r="E188" s="17">
        <v>1</v>
      </c>
      <c r="F188" s="17">
        <v>39</v>
      </c>
      <c r="G188" s="17">
        <v>10</v>
      </c>
      <c r="H188" s="149" t="s">
        <v>448</v>
      </c>
      <c r="I188" s="159" t="s">
        <v>449</v>
      </c>
      <c r="J188" s="170"/>
    </row>
    <row r="189" spans="1:10" s="3" customFormat="1" ht="19.5" customHeight="1" x14ac:dyDescent="0.25">
      <c r="A189" s="152" t="s">
        <v>82</v>
      </c>
      <c r="B189" s="149" t="s">
        <v>45</v>
      </c>
      <c r="C189" s="150" t="s">
        <v>46</v>
      </c>
      <c r="D189" s="17">
        <v>1</v>
      </c>
      <c r="E189" s="17">
        <v>1</v>
      </c>
      <c r="F189" s="17">
        <v>10</v>
      </c>
      <c r="G189" s="17">
        <v>6</v>
      </c>
      <c r="H189" s="149" t="s">
        <v>450</v>
      </c>
      <c r="I189" s="159" t="s">
        <v>451</v>
      </c>
      <c r="J189" s="170"/>
    </row>
    <row r="190" spans="1:10" s="3" customFormat="1" ht="26.25" customHeight="1" x14ac:dyDescent="0.25">
      <c r="A190" s="14" t="s">
        <v>452</v>
      </c>
      <c r="B190" s="15" t="s">
        <v>45</v>
      </c>
      <c r="C190" s="30" t="s">
        <v>46</v>
      </c>
      <c r="D190" s="31">
        <v>1</v>
      </c>
      <c r="E190" s="31">
        <v>1</v>
      </c>
      <c r="F190" s="31">
        <v>30</v>
      </c>
      <c r="G190" s="31">
        <v>15</v>
      </c>
      <c r="H190" s="15" t="s">
        <v>453</v>
      </c>
      <c r="I190" s="167" t="s">
        <v>454</v>
      </c>
      <c r="J190" s="170"/>
    </row>
    <row r="191" spans="1:10" s="3" customFormat="1" ht="21.75" customHeight="1" x14ac:dyDescent="0.25">
      <c r="A191" s="14" t="s">
        <v>455</v>
      </c>
      <c r="B191" s="30" t="s">
        <v>45</v>
      </c>
      <c r="C191" s="30" t="s">
        <v>272</v>
      </c>
      <c r="D191" s="31">
        <v>1</v>
      </c>
      <c r="E191" s="31">
        <v>1</v>
      </c>
      <c r="F191" s="31">
        <v>80</v>
      </c>
      <c r="G191" s="31">
        <v>25</v>
      </c>
      <c r="H191" s="15" t="s">
        <v>456</v>
      </c>
      <c r="I191" s="167" t="s">
        <v>457</v>
      </c>
      <c r="J191" s="170"/>
    </row>
    <row r="192" spans="1:10" s="3" customFormat="1" ht="20.25" customHeight="1" x14ac:dyDescent="0.25">
      <c r="A192" s="31" t="s">
        <v>458</v>
      </c>
      <c r="B192" s="30" t="s">
        <v>45</v>
      </c>
      <c r="C192" s="30" t="s">
        <v>272</v>
      </c>
      <c r="D192" s="31">
        <v>1</v>
      </c>
      <c r="E192" s="31">
        <v>1</v>
      </c>
      <c r="F192" s="31">
        <v>54</v>
      </c>
      <c r="G192" s="31">
        <v>37.799999999999997</v>
      </c>
      <c r="H192" s="30" t="s">
        <v>459</v>
      </c>
      <c r="I192" s="168" t="s">
        <v>460</v>
      </c>
      <c r="J192" s="170"/>
    </row>
    <row r="193" spans="1:10" s="3" customFormat="1" ht="21.75" customHeight="1" x14ac:dyDescent="0.25">
      <c r="A193" s="31" t="s">
        <v>359</v>
      </c>
      <c r="B193" s="30" t="s">
        <v>45</v>
      </c>
      <c r="C193" s="30" t="s">
        <v>272</v>
      </c>
      <c r="D193" s="31">
        <v>1</v>
      </c>
      <c r="E193" s="31">
        <v>1</v>
      </c>
      <c r="F193" s="31">
        <v>25</v>
      </c>
      <c r="G193" s="31">
        <v>20</v>
      </c>
      <c r="H193" s="30" t="s">
        <v>459</v>
      </c>
      <c r="I193" s="168" t="s">
        <v>457</v>
      </c>
      <c r="J193" s="170"/>
    </row>
    <row r="194" spans="1:10" s="3" customFormat="1" ht="24" customHeight="1" x14ac:dyDescent="0.25">
      <c r="A194" s="31" t="s">
        <v>82</v>
      </c>
      <c r="B194" s="30" t="s">
        <v>45</v>
      </c>
      <c r="C194" s="30" t="s">
        <v>272</v>
      </c>
      <c r="D194" s="31">
        <v>1</v>
      </c>
      <c r="E194" s="31">
        <v>1</v>
      </c>
      <c r="F194" s="31">
        <v>26.3</v>
      </c>
      <c r="G194" s="31">
        <v>26.3</v>
      </c>
      <c r="H194" s="30" t="s">
        <v>461</v>
      </c>
      <c r="I194" s="168" t="s">
        <v>462</v>
      </c>
      <c r="J194" s="170"/>
    </row>
    <row r="195" spans="1:10" s="3" customFormat="1" ht="21" customHeight="1" x14ac:dyDescent="0.25">
      <c r="A195" s="31" t="s">
        <v>463</v>
      </c>
      <c r="B195" s="30" t="s">
        <v>45</v>
      </c>
      <c r="C195" s="30" t="s">
        <v>272</v>
      </c>
      <c r="D195" s="31">
        <v>1</v>
      </c>
      <c r="E195" s="31">
        <v>1</v>
      </c>
      <c r="F195" s="31">
        <v>26.7</v>
      </c>
      <c r="G195" s="31">
        <v>26.7</v>
      </c>
      <c r="H195" s="30" t="s">
        <v>464</v>
      </c>
      <c r="I195" s="168" t="s">
        <v>465</v>
      </c>
      <c r="J195" s="170"/>
    </row>
    <row r="196" spans="1:10" s="3" customFormat="1" ht="20.25" customHeight="1" x14ac:dyDescent="0.25">
      <c r="A196" s="31" t="s">
        <v>466</v>
      </c>
      <c r="B196" s="30" t="s">
        <v>45</v>
      </c>
      <c r="C196" s="30" t="s">
        <v>272</v>
      </c>
      <c r="D196" s="31">
        <v>1</v>
      </c>
      <c r="E196" s="31">
        <v>1</v>
      </c>
      <c r="F196" s="31">
        <v>28</v>
      </c>
      <c r="G196" s="31">
        <v>26</v>
      </c>
      <c r="H196" s="30" t="s">
        <v>467</v>
      </c>
      <c r="I196" s="168" t="s">
        <v>468</v>
      </c>
      <c r="J196" s="170"/>
    </row>
    <row r="197" spans="1:10" s="3" customFormat="1" ht="21.75" customHeight="1" x14ac:dyDescent="0.25">
      <c r="A197" s="31" t="s">
        <v>469</v>
      </c>
      <c r="B197" s="30" t="s">
        <v>45</v>
      </c>
      <c r="C197" s="30" t="s">
        <v>272</v>
      </c>
      <c r="D197" s="31">
        <v>1</v>
      </c>
      <c r="E197" s="31">
        <v>1</v>
      </c>
      <c r="F197" s="31">
        <v>42</v>
      </c>
      <c r="G197" s="31">
        <v>42</v>
      </c>
      <c r="H197" s="30" t="s">
        <v>470</v>
      </c>
      <c r="I197" s="168" t="s">
        <v>471</v>
      </c>
      <c r="J197" s="170"/>
    </row>
    <row r="198" spans="1:10" s="3" customFormat="1" ht="22.5" customHeight="1" x14ac:dyDescent="0.25">
      <c r="A198" s="31" t="s">
        <v>82</v>
      </c>
      <c r="B198" s="30" t="s">
        <v>45</v>
      </c>
      <c r="C198" s="30" t="s">
        <v>272</v>
      </c>
      <c r="D198" s="31">
        <v>1</v>
      </c>
      <c r="E198" s="31">
        <v>3</v>
      </c>
      <c r="F198" s="31">
        <v>50</v>
      </c>
      <c r="G198" s="31">
        <v>25</v>
      </c>
      <c r="H198" s="30" t="s">
        <v>470</v>
      </c>
      <c r="I198" s="168" t="s">
        <v>472</v>
      </c>
      <c r="J198" s="170"/>
    </row>
    <row r="199" spans="1:10" s="3" customFormat="1" ht="18" customHeight="1" x14ac:dyDescent="0.25">
      <c r="A199" s="31" t="s">
        <v>473</v>
      </c>
      <c r="B199" s="30" t="s">
        <v>45</v>
      </c>
      <c r="C199" s="30" t="s">
        <v>272</v>
      </c>
      <c r="D199" s="31">
        <v>1</v>
      </c>
      <c r="E199" s="31">
        <v>1</v>
      </c>
      <c r="F199" s="31">
        <v>24</v>
      </c>
      <c r="G199" s="31">
        <v>24</v>
      </c>
      <c r="H199" s="30" t="s">
        <v>474</v>
      </c>
      <c r="I199" s="168" t="s">
        <v>475</v>
      </c>
      <c r="J199" s="170"/>
    </row>
    <row r="200" spans="1:10" s="3" customFormat="1" ht="22.5" customHeight="1" x14ac:dyDescent="0.25">
      <c r="A200" s="31" t="s">
        <v>82</v>
      </c>
      <c r="B200" s="30" t="s">
        <v>45</v>
      </c>
      <c r="C200" s="30" t="s">
        <v>272</v>
      </c>
      <c r="D200" s="31">
        <v>1</v>
      </c>
      <c r="E200" s="31">
        <v>1</v>
      </c>
      <c r="F200" s="31">
        <v>9</v>
      </c>
      <c r="G200" s="31">
        <v>9</v>
      </c>
      <c r="H200" s="30" t="s">
        <v>476</v>
      </c>
      <c r="I200" s="168" t="s">
        <v>477</v>
      </c>
      <c r="J200" s="170"/>
    </row>
    <row r="201" spans="1:10" s="3" customFormat="1" ht="26.25" x14ac:dyDescent="0.25">
      <c r="A201" s="14" t="s">
        <v>478</v>
      </c>
      <c r="B201" s="30" t="s">
        <v>45</v>
      </c>
      <c r="C201" s="30" t="s">
        <v>272</v>
      </c>
      <c r="D201" s="31">
        <v>1</v>
      </c>
      <c r="E201" s="31">
        <v>1</v>
      </c>
      <c r="F201" s="31">
        <v>58</v>
      </c>
      <c r="G201" s="31">
        <v>12</v>
      </c>
      <c r="H201" s="30" t="s">
        <v>320</v>
      </c>
      <c r="I201" s="167" t="s">
        <v>479</v>
      </c>
      <c r="J201" s="170"/>
    </row>
    <row r="202" spans="1:10" s="3" customFormat="1" x14ac:dyDescent="0.25">
      <c r="A202" s="14" t="s">
        <v>480</v>
      </c>
      <c r="B202" s="30" t="s">
        <v>45</v>
      </c>
      <c r="C202" s="30" t="s">
        <v>272</v>
      </c>
      <c r="D202" s="31">
        <v>2</v>
      </c>
      <c r="E202" s="31">
        <v>2</v>
      </c>
      <c r="F202" s="31">
        <v>30</v>
      </c>
      <c r="G202" s="31">
        <v>6</v>
      </c>
      <c r="H202" s="30" t="s">
        <v>481</v>
      </c>
      <c r="I202" s="167" t="s">
        <v>479</v>
      </c>
      <c r="J202" s="170"/>
    </row>
    <row r="203" spans="1:10" s="3" customFormat="1" ht="26.25" x14ac:dyDescent="0.25">
      <c r="A203" s="14" t="s">
        <v>377</v>
      </c>
      <c r="B203" s="30" t="s">
        <v>45</v>
      </c>
      <c r="C203" s="30" t="s">
        <v>272</v>
      </c>
      <c r="D203" s="31">
        <v>1</v>
      </c>
      <c r="E203" s="31">
        <v>1</v>
      </c>
      <c r="F203" s="31">
        <v>28</v>
      </c>
      <c r="G203" s="31">
        <v>10</v>
      </c>
      <c r="H203" s="30" t="s">
        <v>482</v>
      </c>
      <c r="I203" s="167" t="s">
        <v>483</v>
      </c>
      <c r="J203" s="170"/>
    </row>
    <row r="204" spans="1:10" s="3" customFormat="1" x14ac:dyDescent="0.25">
      <c r="A204" s="14" t="s">
        <v>484</v>
      </c>
      <c r="B204" s="30" t="s">
        <v>45</v>
      </c>
      <c r="C204" s="30" t="s">
        <v>272</v>
      </c>
      <c r="D204" s="31">
        <v>2</v>
      </c>
      <c r="E204" s="31">
        <v>2</v>
      </c>
      <c r="F204" s="31">
        <v>60</v>
      </c>
      <c r="G204" s="31">
        <v>35</v>
      </c>
      <c r="H204" s="30" t="s">
        <v>481</v>
      </c>
      <c r="I204" s="167" t="s">
        <v>420</v>
      </c>
      <c r="J204" s="170"/>
    </row>
    <row r="205" spans="1:10" s="3" customFormat="1" ht="24" customHeight="1" x14ac:dyDescent="0.25">
      <c r="A205" s="152" t="s">
        <v>114</v>
      </c>
      <c r="B205" s="150" t="s">
        <v>45</v>
      </c>
      <c r="C205" s="150" t="s">
        <v>272</v>
      </c>
      <c r="D205" s="17">
        <v>1</v>
      </c>
      <c r="E205" s="17">
        <v>1</v>
      </c>
      <c r="F205" s="17">
        <v>94</v>
      </c>
      <c r="G205" s="17">
        <v>14</v>
      </c>
      <c r="H205" s="150" t="s">
        <v>485</v>
      </c>
      <c r="I205" s="159" t="s">
        <v>486</v>
      </c>
      <c r="J205" s="170"/>
    </row>
    <row r="206" spans="1:10" s="3" customFormat="1" ht="29.25" customHeight="1" x14ac:dyDescent="0.25">
      <c r="A206" s="152" t="s">
        <v>82</v>
      </c>
      <c r="B206" s="149" t="s">
        <v>323</v>
      </c>
      <c r="C206" s="149" t="s">
        <v>46</v>
      </c>
      <c r="D206" s="17">
        <v>1</v>
      </c>
      <c r="E206" s="17">
        <v>1</v>
      </c>
      <c r="F206" s="17">
        <v>63.5</v>
      </c>
      <c r="G206" s="17">
        <v>42.4</v>
      </c>
      <c r="H206" s="149" t="s">
        <v>487</v>
      </c>
      <c r="I206" s="159" t="s">
        <v>488</v>
      </c>
      <c r="J206" s="170"/>
    </row>
    <row r="207" spans="1:10" s="3" customFormat="1" ht="24" customHeight="1" x14ac:dyDescent="0.25">
      <c r="A207" s="152" t="s">
        <v>489</v>
      </c>
      <c r="B207" s="149" t="s">
        <v>323</v>
      </c>
      <c r="C207" s="149" t="s">
        <v>46</v>
      </c>
      <c r="D207" s="17">
        <v>1</v>
      </c>
      <c r="E207" s="17">
        <v>1</v>
      </c>
      <c r="F207" s="17">
        <v>61</v>
      </c>
      <c r="G207" s="17">
        <v>34.299999999999997</v>
      </c>
      <c r="H207" s="149" t="s">
        <v>490</v>
      </c>
      <c r="I207" s="159" t="s">
        <v>491</v>
      </c>
      <c r="J207" s="170"/>
    </row>
    <row r="208" spans="1:10" s="3" customFormat="1" ht="24" customHeight="1" x14ac:dyDescent="0.25">
      <c r="A208" s="152" t="s">
        <v>492</v>
      </c>
      <c r="B208" s="149" t="s">
        <v>323</v>
      </c>
      <c r="C208" s="149" t="s">
        <v>46</v>
      </c>
      <c r="D208" s="17">
        <v>1</v>
      </c>
      <c r="E208" s="17">
        <v>1</v>
      </c>
      <c r="F208" s="17">
        <v>74.599999999999994</v>
      </c>
      <c r="G208" s="17">
        <v>53.5</v>
      </c>
      <c r="H208" s="149" t="s">
        <v>493</v>
      </c>
      <c r="I208" s="159" t="s">
        <v>494</v>
      </c>
      <c r="J208" s="170"/>
    </row>
    <row r="209" spans="1:10" s="3" customFormat="1" ht="19.5" customHeight="1" x14ac:dyDescent="0.25">
      <c r="A209" s="152" t="s">
        <v>495</v>
      </c>
      <c r="B209" s="149" t="s">
        <v>323</v>
      </c>
      <c r="C209" s="149" t="s">
        <v>46</v>
      </c>
      <c r="D209" s="17">
        <v>1</v>
      </c>
      <c r="E209" s="17">
        <v>1</v>
      </c>
      <c r="F209" s="17">
        <v>32</v>
      </c>
      <c r="G209" s="17">
        <v>20</v>
      </c>
      <c r="H209" s="149" t="s">
        <v>496</v>
      </c>
      <c r="I209" s="159" t="s">
        <v>491</v>
      </c>
      <c r="J209" s="170"/>
    </row>
    <row r="210" spans="1:10" s="3" customFormat="1" ht="26.25" x14ac:dyDescent="0.25">
      <c r="A210" s="148" t="s">
        <v>497</v>
      </c>
      <c r="B210" s="149"/>
      <c r="C210" s="149"/>
      <c r="D210" s="151">
        <f>D211+D212</f>
        <v>0</v>
      </c>
      <c r="E210" s="151">
        <v>0</v>
      </c>
      <c r="F210" s="151">
        <f t="shared" ref="F210:G210" si="7">F211+F212</f>
        <v>0</v>
      </c>
      <c r="G210" s="151">
        <f t="shared" si="7"/>
        <v>0</v>
      </c>
      <c r="H210" s="149"/>
      <c r="I210" s="159"/>
      <c r="J210" s="170"/>
    </row>
    <row r="211" spans="1:10" s="3" customFormat="1" ht="51.75" x14ac:dyDescent="0.25">
      <c r="A211" s="149" t="s">
        <v>498</v>
      </c>
      <c r="B211" s="149"/>
      <c r="C211" s="149"/>
      <c r="D211" s="17"/>
      <c r="E211" s="17"/>
      <c r="F211" s="17"/>
      <c r="G211" s="17"/>
      <c r="H211" s="149"/>
      <c r="I211" s="159"/>
      <c r="J211" s="170"/>
    </row>
    <row r="212" spans="1:10" s="3" customFormat="1" ht="26.25" x14ac:dyDescent="0.25">
      <c r="A212" s="149" t="s">
        <v>499</v>
      </c>
      <c r="B212" s="149"/>
      <c r="C212" s="149"/>
      <c r="D212" s="17"/>
      <c r="E212" s="17"/>
      <c r="F212" s="17"/>
      <c r="G212" s="17"/>
      <c r="H212" s="149"/>
      <c r="I212" s="159"/>
      <c r="J212" s="170"/>
    </row>
    <row r="213" spans="1:10" s="3" customFormat="1" x14ac:dyDescent="0.25">
      <c r="A213" s="148" t="s">
        <v>500</v>
      </c>
      <c r="B213" s="149"/>
      <c r="C213" s="149"/>
      <c r="D213" s="151">
        <f>D214</f>
        <v>38</v>
      </c>
      <c r="E213" s="151">
        <f>E214</f>
        <v>64</v>
      </c>
      <c r="F213" s="151">
        <f t="shared" ref="F213:G213" si="8">F214</f>
        <v>3248.7</v>
      </c>
      <c r="G213" s="151">
        <f t="shared" si="8"/>
        <v>2575.1</v>
      </c>
      <c r="H213" s="149"/>
      <c r="I213" s="159"/>
      <c r="J213" s="170"/>
    </row>
    <row r="214" spans="1:10" s="3" customFormat="1" ht="39" x14ac:dyDescent="0.25">
      <c r="A214" s="149" t="s">
        <v>501</v>
      </c>
      <c r="B214" s="149"/>
      <c r="C214" s="149"/>
      <c r="D214" s="17">
        <f t="shared" ref="D214:G214" si="9">SUM(D215:D223)</f>
        <v>38</v>
      </c>
      <c r="E214" s="17">
        <f t="shared" si="9"/>
        <v>64</v>
      </c>
      <c r="F214" s="17">
        <f t="shared" si="9"/>
        <v>3248.7</v>
      </c>
      <c r="G214" s="17">
        <f t="shared" si="9"/>
        <v>2575.1</v>
      </c>
      <c r="H214" s="149"/>
      <c r="I214" s="159"/>
      <c r="J214" s="170"/>
    </row>
    <row r="215" spans="1:10" s="3" customFormat="1" ht="26.25" x14ac:dyDescent="0.25">
      <c r="A215" s="149" t="s">
        <v>502</v>
      </c>
      <c r="B215" s="18" t="s">
        <v>28</v>
      </c>
      <c r="C215" s="150" t="s">
        <v>503</v>
      </c>
      <c r="D215" s="29">
        <v>2</v>
      </c>
      <c r="E215" s="29">
        <v>5</v>
      </c>
      <c r="F215" s="29">
        <v>100</v>
      </c>
      <c r="G215" s="29">
        <v>77</v>
      </c>
      <c r="H215" s="149" t="s">
        <v>504</v>
      </c>
      <c r="I215" s="162" t="s">
        <v>505</v>
      </c>
      <c r="J215" s="170"/>
    </row>
    <row r="216" spans="1:10" s="3" customFormat="1" ht="26.25" x14ac:dyDescent="0.25">
      <c r="A216" s="149" t="s">
        <v>502</v>
      </c>
      <c r="B216" s="18" t="s">
        <v>28</v>
      </c>
      <c r="C216" s="150" t="s">
        <v>503</v>
      </c>
      <c r="D216" s="29">
        <v>2</v>
      </c>
      <c r="E216" s="29">
        <v>5</v>
      </c>
      <c r="F216" s="29">
        <v>141.69999999999999</v>
      </c>
      <c r="G216" s="29">
        <v>66.099999999999994</v>
      </c>
      <c r="H216" s="149" t="s">
        <v>506</v>
      </c>
      <c r="I216" s="162" t="s">
        <v>505</v>
      </c>
      <c r="J216" s="170"/>
    </row>
    <row r="217" spans="1:10" s="3" customFormat="1" ht="26.25" x14ac:dyDescent="0.25">
      <c r="A217" s="149" t="s">
        <v>507</v>
      </c>
      <c r="B217" s="18" t="s">
        <v>508</v>
      </c>
      <c r="C217" s="150" t="s">
        <v>503</v>
      </c>
      <c r="D217" s="29">
        <v>7</v>
      </c>
      <c r="E217" s="29">
        <v>10</v>
      </c>
      <c r="F217" s="29">
        <v>510</v>
      </c>
      <c r="G217" s="29">
        <v>380</v>
      </c>
      <c r="H217" s="149" t="s">
        <v>509</v>
      </c>
      <c r="I217" s="162" t="s">
        <v>510</v>
      </c>
      <c r="J217" s="170"/>
    </row>
    <row r="218" spans="1:10" s="3" customFormat="1" ht="26.25" x14ac:dyDescent="0.25">
      <c r="A218" s="149" t="s">
        <v>507</v>
      </c>
      <c r="B218" s="18" t="s">
        <v>28</v>
      </c>
      <c r="C218" s="150" t="s">
        <v>503</v>
      </c>
      <c r="D218" s="29">
        <v>7</v>
      </c>
      <c r="E218" s="29">
        <v>9</v>
      </c>
      <c r="F218" s="29">
        <v>600</v>
      </c>
      <c r="G218" s="29">
        <v>440</v>
      </c>
      <c r="H218" s="149" t="s">
        <v>511</v>
      </c>
      <c r="I218" s="162" t="s">
        <v>510</v>
      </c>
      <c r="J218" s="170"/>
    </row>
    <row r="219" spans="1:10" s="3" customFormat="1" ht="26.25" x14ac:dyDescent="0.25">
      <c r="A219" s="149" t="s">
        <v>512</v>
      </c>
      <c r="B219" s="18" t="s">
        <v>45</v>
      </c>
      <c r="C219" s="150" t="s">
        <v>503</v>
      </c>
      <c r="D219" s="29">
        <v>2</v>
      </c>
      <c r="E219" s="29">
        <v>2</v>
      </c>
      <c r="F219" s="29">
        <v>396</v>
      </c>
      <c r="G219" s="29">
        <v>300</v>
      </c>
      <c r="H219" s="149" t="s">
        <v>513</v>
      </c>
      <c r="I219" s="162" t="s">
        <v>514</v>
      </c>
      <c r="J219" s="170"/>
    </row>
    <row r="220" spans="1:10" s="3" customFormat="1" ht="26.25" x14ac:dyDescent="0.25">
      <c r="A220" s="149" t="s">
        <v>515</v>
      </c>
      <c r="B220" s="18" t="s">
        <v>28</v>
      </c>
      <c r="C220" s="150" t="s">
        <v>503</v>
      </c>
      <c r="D220" s="29">
        <v>4</v>
      </c>
      <c r="E220" s="29">
        <v>8</v>
      </c>
      <c r="F220" s="29">
        <v>390</v>
      </c>
      <c r="G220" s="29">
        <v>350</v>
      </c>
      <c r="H220" s="149" t="s">
        <v>516</v>
      </c>
      <c r="I220" s="162" t="s">
        <v>517</v>
      </c>
      <c r="J220" s="170"/>
    </row>
    <row r="221" spans="1:10" s="3" customFormat="1" ht="26.25" x14ac:dyDescent="0.25">
      <c r="A221" s="19" t="s">
        <v>518</v>
      </c>
      <c r="B221" s="18" t="s">
        <v>28</v>
      </c>
      <c r="C221" s="150" t="s">
        <v>503</v>
      </c>
      <c r="D221" s="29">
        <v>6</v>
      </c>
      <c r="E221" s="29">
        <v>12</v>
      </c>
      <c r="F221" s="29">
        <v>657</v>
      </c>
      <c r="G221" s="29">
        <v>610</v>
      </c>
      <c r="H221" s="149" t="s">
        <v>519</v>
      </c>
      <c r="I221" s="162" t="s">
        <v>520</v>
      </c>
      <c r="J221" s="170"/>
    </row>
    <row r="222" spans="1:10" s="3" customFormat="1" ht="26.25" x14ac:dyDescent="0.25">
      <c r="A222" s="149" t="s">
        <v>521</v>
      </c>
      <c r="B222" s="18" t="s">
        <v>508</v>
      </c>
      <c r="C222" s="150" t="s">
        <v>503</v>
      </c>
      <c r="D222" s="29">
        <v>2</v>
      </c>
      <c r="E222" s="29">
        <v>5</v>
      </c>
      <c r="F222" s="29">
        <v>150</v>
      </c>
      <c r="G222" s="29">
        <v>120</v>
      </c>
      <c r="H222" s="150" t="s">
        <v>522</v>
      </c>
      <c r="I222" s="162" t="s">
        <v>523</v>
      </c>
      <c r="J222" s="170"/>
    </row>
    <row r="223" spans="1:10" s="3" customFormat="1" ht="26.25" x14ac:dyDescent="0.25">
      <c r="A223" s="149" t="s">
        <v>524</v>
      </c>
      <c r="B223" s="149" t="s">
        <v>23</v>
      </c>
      <c r="C223" s="150" t="s">
        <v>503</v>
      </c>
      <c r="D223" s="152">
        <v>6</v>
      </c>
      <c r="E223" s="152">
        <v>8</v>
      </c>
      <c r="F223" s="152">
        <v>304</v>
      </c>
      <c r="G223" s="152">
        <v>232</v>
      </c>
      <c r="H223" s="149" t="s">
        <v>525</v>
      </c>
      <c r="I223" s="159" t="s">
        <v>526</v>
      </c>
      <c r="J223" s="170"/>
    </row>
    <row r="224" spans="1:10" s="3" customFormat="1" ht="51.75" customHeight="1" x14ac:dyDescent="0.25">
      <c r="A224" s="149" t="s">
        <v>527</v>
      </c>
      <c r="B224" s="149"/>
      <c r="C224" s="149"/>
      <c r="D224" s="17"/>
      <c r="E224" s="17"/>
      <c r="F224" s="17"/>
      <c r="G224" s="17"/>
      <c r="H224" s="149"/>
      <c r="I224" s="159"/>
      <c r="J224" s="170"/>
    </row>
    <row r="225" spans="1:10" s="3" customFormat="1" x14ac:dyDescent="0.25">
      <c r="A225" s="148" t="s">
        <v>528</v>
      </c>
      <c r="B225" s="149"/>
      <c r="C225" s="149"/>
      <c r="D225" s="17"/>
      <c r="E225" s="17"/>
      <c r="F225" s="17"/>
      <c r="G225" s="17"/>
      <c r="H225" s="149"/>
      <c r="I225" s="159"/>
      <c r="J225" s="170"/>
    </row>
    <row r="226" spans="1:10" s="3" customFormat="1" ht="20.25" customHeight="1" x14ac:dyDescent="0.25">
      <c r="A226" s="148" t="s">
        <v>529</v>
      </c>
      <c r="B226" s="148"/>
      <c r="C226" s="148"/>
      <c r="D226" s="151">
        <f>D13+D22+D27+D225</f>
        <v>294</v>
      </c>
      <c r="E226" s="151">
        <f>E13+E22+E27</f>
        <v>392</v>
      </c>
      <c r="F226" s="151">
        <f>F13+F22+F27+F225</f>
        <v>21619.700000000004</v>
      </c>
      <c r="G226" s="151">
        <f>G13+G22+G27+G225</f>
        <v>15222.800000000001</v>
      </c>
      <c r="H226" s="149"/>
      <c r="I226" s="159"/>
      <c r="J226" s="170"/>
    </row>
    <row r="227" spans="1:10" s="3" customFormat="1" x14ac:dyDescent="0.25">
      <c r="A227" s="148" t="s">
        <v>530</v>
      </c>
      <c r="B227" s="148"/>
      <c r="C227" s="148"/>
      <c r="D227" s="151"/>
      <c r="E227" s="151"/>
      <c r="F227" s="151"/>
      <c r="G227" s="151"/>
      <c r="H227" s="149"/>
      <c r="I227" s="159"/>
      <c r="J227" s="170"/>
    </row>
    <row r="228" spans="1:10" s="3" customFormat="1" x14ac:dyDescent="0.25">
      <c r="A228" s="148" t="s">
        <v>531</v>
      </c>
      <c r="B228" s="148"/>
      <c r="C228" s="148"/>
      <c r="D228" s="151">
        <f t="shared" ref="D228:G228" si="10">D229</f>
        <v>0</v>
      </c>
      <c r="E228" s="151">
        <f t="shared" si="10"/>
        <v>0</v>
      </c>
      <c r="F228" s="151">
        <f t="shared" si="10"/>
        <v>3102.4</v>
      </c>
      <c r="G228" s="151">
        <f t="shared" si="10"/>
        <v>3102.4</v>
      </c>
      <c r="H228" s="149"/>
      <c r="I228" s="159"/>
      <c r="J228" s="170"/>
    </row>
    <row r="229" spans="1:10" s="3" customFormat="1" x14ac:dyDescent="0.25">
      <c r="A229" s="149" t="s">
        <v>993</v>
      </c>
      <c r="B229" s="149" t="s">
        <v>532</v>
      </c>
      <c r="C229" s="149"/>
      <c r="D229" s="152"/>
      <c r="E229" s="152"/>
      <c r="F229" s="152">
        <v>3102.4</v>
      </c>
      <c r="G229" s="152">
        <v>3102.4</v>
      </c>
      <c r="H229" s="149"/>
      <c r="I229" s="159"/>
      <c r="J229" s="170"/>
    </row>
    <row r="230" spans="1:10" s="3" customFormat="1" x14ac:dyDescent="0.25">
      <c r="A230" s="148" t="s">
        <v>533</v>
      </c>
      <c r="B230" s="148"/>
      <c r="C230" s="148"/>
      <c r="D230" s="151">
        <f t="shared" ref="D230:G230" si="11">D231</f>
        <v>1</v>
      </c>
      <c r="E230" s="151">
        <f t="shared" si="11"/>
        <v>1</v>
      </c>
      <c r="F230" s="151">
        <f t="shared" si="11"/>
        <v>27</v>
      </c>
      <c r="G230" s="151">
        <f t="shared" si="11"/>
        <v>18.3</v>
      </c>
      <c r="H230" s="149"/>
      <c r="I230" s="159"/>
      <c r="J230" s="170"/>
    </row>
    <row r="231" spans="1:10" s="3" customFormat="1" x14ac:dyDescent="0.25">
      <c r="A231" s="148"/>
      <c r="B231" s="148"/>
      <c r="C231" s="148"/>
      <c r="D231" s="151">
        <v>1</v>
      </c>
      <c r="E231" s="151">
        <v>1</v>
      </c>
      <c r="F231" s="151">
        <v>27</v>
      </c>
      <c r="G231" s="151">
        <v>18.3</v>
      </c>
      <c r="H231" s="148" t="s">
        <v>534</v>
      </c>
      <c r="I231" s="169"/>
      <c r="J231" s="170"/>
    </row>
    <row r="232" spans="1:10" s="3" customFormat="1" x14ac:dyDescent="0.25">
      <c r="A232" s="148" t="s">
        <v>535</v>
      </c>
      <c r="B232" s="148"/>
      <c r="C232" s="148"/>
      <c r="D232" s="32">
        <f t="shared" ref="D232:G232" si="12">SUM(D233:D247)</f>
        <v>16</v>
      </c>
      <c r="E232" s="32">
        <f t="shared" si="12"/>
        <v>24</v>
      </c>
      <c r="F232" s="32">
        <f t="shared" si="12"/>
        <v>378.3</v>
      </c>
      <c r="G232" s="32">
        <f t="shared" si="12"/>
        <v>289.8</v>
      </c>
      <c r="H232" s="148"/>
      <c r="I232" s="169"/>
      <c r="J232" s="170"/>
    </row>
    <row r="233" spans="1:10" s="3" customFormat="1" ht="18" customHeight="1" x14ac:dyDescent="0.25">
      <c r="A233" s="25" t="s">
        <v>536</v>
      </c>
      <c r="B233" s="25" t="s">
        <v>23</v>
      </c>
      <c r="C233" s="25" t="s">
        <v>373</v>
      </c>
      <c r="D233" s="27">
        <v>1</v>
      </c>
      <c r="E233" s="27">
        <v>3</v>
      </c>
      <c r="F233" s="27">
        <v>64.400000000000006</v>
      </c>
      <c r="G233" s="27">
        <v>14.4</v>
      </c>
      <c r="H233" s="148" t="s">
        <v>537</v>
      </c>
      <c r="I233" s="159" t="s">
        <v>538</v>
      </c>
      <c r="J233" s="170"/>
    </row>
    <row r="234" spans="1:10" s="3" customFormat="1" ht="26.25" x14ac:dyDescent="0.25">
      <c r="A234" s="25" t="s">
        <v>539</v>
      </c>
      <c r="B234" s="25" t="s">
        <v>23</v>
      </c>
      <c r="C234" s="25" t="s">
        <v>373</v>
      </c>
      <c r="D234" s="27">
        <v>2</v>
      </c>
      <c r="E234" s="27">
        <v>3</v>
      </c>
      <c r="F234" s="27">
        <v>31</v>
      </c>
      <c r="G234" s="27">
        <v>22.4</v>
      </c>
      <c r="H234" s="25" t="s">
        <v>540</v>
      </c>
      <c r="I234" s="159" t="s">
        <v>538</v>
      </c>
      <c r="J234" s="170"/>
    </row>
    <row r="235" spans="1:10" s="3" customFormat="1" ht="26.25" x14ac:dyDescent="0.25">
      <c r="A235" s="25" t="s">
        <v>541</v>
      </c>
      <c r="B235" s="25" t="s">
        <v>23</v>
      </c>
      <c r="C235" s="25" t="s">
        <v>373</v>
      </c>
      <c r="D235" s="27">
        <v>1</v>
      </c>
      <c r="E235" s="27">
        <v>3</v>
      </c>
      <c r="F235" s="27">
        <v>47</v>
      </c>
      <c r="G235" s="27">
        <v>36</v>
      </c>
      <c r="H235" s="25" t="s">
        <v>542</v>
      </c>
      <c r="I235" s="159" t="s">
        <v>538</v>
      </c>
      <c r="J235" s="170"/>
    </row>
    <row r="236" spans="1:10" s="3" customFormat="1" ht="21" customHeight="1" x14ac:dyDescent="0.25">
      <c r="A236" s="149" t="s">
        <v>141</v>
      </c>
      <c r="B236" s="150" t="s">
        <v>45</v>
      </c>
      <c r="C236" s="18" t="s">
        <v>54</v>
      </c>
      <c r="D236" s="29">
        <v>1</v>
      </c>
      <c r="E236" s="29">
        <v>1</v>
      </c>
      <c r="F236" s="29">
        <v>24</v>
      </c>
      <c r="G236" s="29">
        <v>20</v>
      </c>
      <c r="H236" s="148" t="s">
        <v>543</v>
      </c>
      <c r="I236" s="162" t="s">
        <v>544</v>
      </c>
      <c r="J236" s="170"/>
    </row>
    <row r="237" spans="1:10" s="3" customFormat="1" ht="18" customHeight="1" x14ac:dyDescent="0.25">
      <c r="A237" s="149" t="s">
        <v>545</v>
      </c>
      <c r="B237" s="150" t="s">
        <v>546</v>
      </c>
      <c r="C237" s="150" t="s">
        <v>46</v>
      </c>
      <c r="D237" s="29">
        <v>1</v>
      </c>
      <c r="E237" s="29">
        <v>2</v>
      </c>
      <c r="F237" s="29">
        <v>30</v>
      </c>
      <c r="G237" s="29">
        <v>25</v>
      </c>
      <c r="H237" s="149" t="s">
        <v>547</v>
      </c>
      <c r="I237" s="162" t="s">
        <v>548</v>
      </c>
      <c r="J237" s="170"/>
    </row>
    <row r="238" spans="1:10" s="3" customFormat="1" ht="23.25" customHeight="1" x14ac:dyDescent="0.25">
      <c r="A238" s="149" t="s">
        <v>549</v>
      </c>
      <c r="B238" s="150" t="s">
        <v>546</v>
      </c>
      <c r="C238" s="150" t="s">
        <v>550</v>
      </c>
      <c r="D238" s="29">
        <v>1</v>
      </c>
      <c r="E238" s="29">
        <v>2</v>
      </c>
      <c r="F238" s="29">
        <v>30</v>
      </c>
      <c r="G238" s="29">
        <v>25</v>
      </c>
      <c r="H238" s="149" t="s">
        <v>551</v>
      </c>
      <c r="I238" s="162" t="s">
        <v>552</v>
      </c>
      <c r="J238" s="170"/>
    </row>
    <row r="239" spans="1:10" s="3" customFormat="1" ht="20.25" customHeight="1" x14ac:dyDescent="0.25">
      <c r="A239" s="149" t="s">
        <v>553</v>
      </c>
      <c r="B239" s="150" t="s">
        <v>45</v>
      </c>
      <c r="C239" s="18" t="s">
        <v>46</v>
      </c>
      <c r="D239" s="29">
        <v>1</v>
      </c>
      <c r="E239" s="29">
        <v>1</v>
      </c>
      <c r="F239" s="29">
        <v>21</v>
      </c>
      <c r="G239" s="29">
        <v>21</v>
      </c>
      <c r="H239" s="149" t="s">
        <v>554</v>
      </c>
      <c r="I239" s="162" t="s">
        <v>555</v>
      </c>
      <c r="J239" s="170"/>
    </row>
    <row r="240" spans="1:10" s="3" customFormat="1" ht="18.75" customHeight="1" x14ac:dyDescent="0.25">
      <c r="A240" s="149" t="s">
        <v>556</v>
      </c>
      <c r="B240" s="150" t="s">
        <v>23</v>
      </c>
      <c r="C240" s="18" t="s">
        <v>46</v>
      </c>
      <c r="D240" s="29">
        <v>1</v>
      </c>
      <c r="E240" s="29">
        <v>2</v>
      </c>
      <c r="F240" s="29">
        <v>35.9</v>
      </c>
      <c r="G240" s="29">
        <v>31</v>
      </c>
      <c r="H240" s="149" t="s">
        <v>557</v>
      </c>
      <c r="I240" s="162" t="s">
        <v>558</v>
      </c>
      <c r="J240" s="170"/>
    </row>
    <row r="241" spans="1:10" s="3" customFormat="1" ht="18.75" customHeight="1" x14ac:dyDescent="0.25">
      <c r="A241" s="149" t="s">
        <v>559</v>
      </c>
      <c r="B241" s="18" t="s">
        <v>45</v>
      </c>
      <c r="C241" s="18" t="s">
        <v>54</v>
      </c>
      <c r="D241" s="29">
        <v>1</v>
      </c>
      <c r="E241" s="29">
        <v>1</v>
      </c>
      <c r="F241" s="29">
        <v>9</v>
      </c>
      <c r="G241" s="29">
        <v>9</v>
      </c>
      <c r="H241" s="149" t="s">
        <v>560</v>
      </c>
      <c r="I241" s="161" t="s">
        <v>561</v>
      </c>
      <c r="J241" s="170"/>
    </row>
    <row r="242" spans="1:10" s="3" customFormat="1" ht="18.75" customHeight="1" x14ac:dyDescent="0.25">
      <c r="A242" s="149" t="s">
        <v>562</v>
      </c>
      <c r="B242" s="150" t="s">
        <v>45</v>
      </c>
      <c r="C242" s="18" t="s">
        <v>54</v>
      </c>
      <c r="D242" s="29">
        <v>1</v>
      </c>
      <c r="E242" s="29">
        <v>1</v>
      </c>
      <c r="F242" s="29">
        <v>20</v>
      </c>
      <c r="G242" s="29">
        <v>20</v>
      </c>
      <c r="H242" s="149" t="s">
        <v>563</v>
      </c>
      <c r="I242" s="161" t="s">
        <v>564</v>
      </c>
      <c r="J242" s="170"/>
    </row>
    <row r="243" spans="1:10" s="3" customFormat="1" ht="18.75" customHeight="1" x14ac:dyDescent="0.25">
      <c r="A243" s="149" t="s">
        <v>565</v>
      </c>
      <c r="B243" s="150" t="s">
        <v>45</v>
      </c>
      <c r="C243" s="18" t="s">
        <v>566</v>
      </c>
      <c r="D243" s="29">
        <v>1</v>
      </c>
      <c r="E243" s="29">
        <v>1</v>
      </c>
      <c r="F243" s="29">
        <v>10</v>
      </c>
      <c r="G243" s="29">
        <v>10</v>
      </c>
      <c r="H243" s="149" t="s">
        <v>567</v>
      </c>
      <c r="I243" s="161" t="s">
        <v>331</v>
      </c>
      <c r="J243" s="170"/>
    </row>
    <row r="244" spans="1:10" s="3" customFormat="1" ht="27.75" customHeight="1" x14ac:dyDescent="0.25">
      <c r="A244" s="149" t="s">
        <v>568</v>
      </c>
      <c r="B244" s="150" t="s">
        <v>45</v>
      </c>
      <c r="C244" s="18" t="s">
        <v>54</v>
      </c>
      <c r="D244" s="29">
        <v>1</v>
      </c>
      <c r="E244" s="29">
        <v>1</v>
      </c>
      <c r="F244" s="29">
        <v>8</v>
      </c>
      <c r="G244" s="29">
        <v>8</v>
      </c>
      <c r="H244" s="149" t="s">
        <v>569</v>
      </c>
      <c r="I244" s="161" t="s">
        <v>570</v>
      </c>
      <c r="J244" s="170"/>
    </row>
    <row r="245" spans="1:10" s="3" customFormat="1" ht="26.25" x14ac:dyDescent="0.25">
      <c r="A245" s="149" t="s">
        <v>571</v>
      </c>
      <c r="B245" s="150" t="s">
        <v>45</v>
      </c>
      <c r="C245" s="18" t="s">
        <v>572</v>
      </c>
      <c r="D245" s="29">
        <v>1</v>
      </c>
      <c r="E245" s="29">
        <v>1</v>
      </c>
      <c r="F245" s="29">
        <v>24</v>
      </c>
      <c r="G245" s="29">
        <v>24</v>
      </c>
      <c r="H245" s="149" t="s">
        <v>573</v>
      </c>
      <c r="I245" s="161" t="s">
        <v>574</v>
      </c>
      <c r="J245" s="170"/>
    </row>
    <row r="246" spans="1:10" s="3" customFormat="1" ht="23.25" customHeight="1" x14ac:dyDescent="0.25">
      <c r="A246" s="149" t="s">
        <v>575</v>
      </c>
      <c r="B246" s="150" t="s">
        <v>45</v>
      </c>
      <c r="C246" s="18" t="s">
        <v>566</v>
      </c>
      <c r="D246" s="29">
        <v>1</v>
      </c>
      <c r="E246" s="29">
        <v>1</v>
      </c>
      <c r="F246" s="29">
        <v>15</v>
      </c>
      <c r="G246" s="29">
        <v>15</v>
      </c>
      <c r="H246" s="149" t="s">
        <v>576</v>
      </c>
      <c r="I246" s="161" t="s">
        <v>577</v>
      </c>
      <c r="J246" s="170"/>
    </row>
    <row r="247" spans="1:10" s="3" customFormat="1" ht="24" customHeight="1" x14ac:dyDescent="0.25">
      <c r="A247" s="188" t="s">
        <v>578</v>
      </c>
      <c r="B247" s="150" t="s">
        <v>45</v>
      </c>
      <c r="C247" s="18" t="s">
        <v>46</v>
      </c>
      <c r="D247" s="29">
        <v>1</v>
      </c>
      <c r="E247" s="29">
        <v>1</v>
      </c>
      <c r="F247" s="29">
        <v>9</v>
      </c>
      <c r="G247" s="29">
        <v>9</v>
      </c>
      <c r="H247" s="149" t="s">
        <v>579</v>
      </c>
      <c r="I247" s="161" t="s">
        <v>580</v>
      </c>
      <c r="J247" s="170"/>
    </row>
    <row r="248" spans="1:10" s="3" customFormat="1" x14ac:dyDescent="0.25">
      <c r="A248" s="148" t="s">
        <v>581</v>
      </c>
      <c r="B248" s="148"/>
      <c r="C248" s="148"/>
      <c r="D248" s="153">
        <f t="shared" ref="D248:G248" si="13">D226+D228+D230+D232</f>
        <v>311</v>
      </c>
      <c r="E248" s="153">
        <f t="shared" si="13"/>
        <v>417</v>
      </c>
      <c r="F248" s="153">
        <f t="shared" si="13"/>
        <v>25127.400000000005</v>
      </c>
      <c r="G248" s="153">
        <f t="shared" si="13"/>
        <v>18633.3</v>
      </c>
      <c r="H248" s="148"/>
      <c r="I248" s="169"/>
      <c r="J248" s="170"/>
    </row>
    <row r="249" spans="1:10" s="3" customFormat="1" x14ac:dyDescent="0.25">
      <c r="A249" s="148" t="s">
        <v>582</v>
      </c>
      <c r="B249" s="148"/>
      <c r="C249" s="148"/>
      <c r="D249" s="154"/>
      <c r="E249" s="154"/>
      <c r="F249" s="154"/>
      <c r="G249" s="154"/>
      <c r="H249" s="148"/>
      <c r="I249" s="169"/>
      <c r="J249" s="170"/>
    </row>
    <row r="250" spans="1:10" s="3" customFormat="1" x14ac:dyDescent="0.25">
      <c r="A250" s="149" t="s">
        <v>583</v>
      </c>
      <c r="B250" s="208"/>
      <c r="C250" s="208"/>
      <c r="D250" s="207"/>
      <c r="E250" s="207"/>
      <c r="F250" s="207"/>
      <c r="G250" s="207"/>
      <c r="H250" s="204"/>
      <c r="I250" s="206"/>
      <c r="J250" s="170"/>
    </row>
    <row r="251" spans="1:10" s="3" customFormat="1" x14ac:dyDescent="0.25">
      <c r="A251" s="149" t="s">
        <v>584</v>
      </c>
      <c r="B251" s="208"/>
      <c r="C251" s="208"/>
      <c r="D251" s="207"/>
      <c r="E251" s="207"/>
      <c r="F251" s="207"/>
      <c r="G251" s="207"/>
      <c r="H251" s="204"/>
      <c r="I251" s="206"/>
      <c r="J251" s="170"/>
    </row>
    <row r="252" spans="1:10" s="3" customFormat="1" ht="26.25" x14ac:dyDescent="0.25">
      <c r="A252" s="149" t="s">
        <v>585</v>
      </c>
      <c r="B252" s="208"/>
      <c r="C252" s="208"/>
      <c r="D252" s="207"/>
      <c r="E252" s="207"/>
      <c r="F252" s="207"/>
      <c r="G252" s="207"/>
      <c r="H252" s="204"/>
      <c r="I252" s="206"/>
      <c r="J252" s="170"/>
    </row>
    <row r="253" spans="1:10" s="3" customFormat="1" x14ac:dyDescent="0.25">
      <c r="A253" s="149" t="s">
        <v>586</v>
      </c>
      <c r="B253" s="208"/>
      <c r="C253" s="208"/>
      <c r="D253" s="207"/>
      <c r="E253" s="207"/>
      <c r="F253" s="207"/>
      <c r="G253" s="207"/>
      <c r="H253" s="204"/>
      <c r="I253" s="206"/>
      <c r="J253" s="170"/>
    </row>
    <row r="254" spans="1:10" s="3" customFormat="1" x14ac:dyDescent="0.25">
      <c r="A254" s="149" t="s">
        <v>587</v>
      </c>
      <c r="B254" s="208"/>
      <c r="C254" s="208"/>
      <c r="D254" s="207"/>
      <c r="E254" s="207"/>
      <c r="F254" s="207"/>
      <c r="G254" s="207"/>
      <c r="H254" s="204"/>
      <c r="I254" s="206"/>
      <c r="J254" s="170"/>
    </row>
    <row r="255" spans="1:10" s="3" customFormat="1" x14ac:dyDescent="0.25">
      <c r="A255" s="149" t="s">
        <v>588</v>
      </c>
      <c r="B255" s="208"/>
      <c r="C255" s="208"/>
      <c r="D255" s="207"/>
      <c r="E255" s="207"/>
      <c r="F255" s="207"/>
      <c r="G255" s="207"/>
      <c r="H255" s="204"/>
      <c r="I255" s="206"/>
      <c r="J255" s="170"/>
    </row>
    <row r="256" spans="1:10" s="3" customFormat="1" x14ac:dyDescent="0.25">
      <c r="A256" s="149" t="s">
        <v>589</v>
      </c>
      <c r="B256" s="149"/>
      <c r="C256" s="149"/>
      <c r="D256" s="150"/>
      <c r="E256" s="150"/>
      <c r="F256" s="150"/>
      <c r="G256" s="150"/>
      <c r="H256" s="148"/>
      <c r="I256" s="169"/>
      <c r="J256" s="170"/>
    </row>
    <row r="257" spans="1:9" s="3" customFormat="1" ht="15.75" x14ac:dyDescent="0.25">
      <c r="A257" s="156"/>
      <c r="H257" s="34"/>
      <c r="I257" s="34"/>
    </row>
    <row r="258" spans="1:9" ht="15.75" x14ac:dyDescent="0.25">
      <c r="A258" s="36"/>
      <c r="G258" s="3"/>
      <c r="H258" s="215"/>
      <c r="I258" s="155"/>
    </row>
    <row r="259" spans="1:9" x14ac:dyDescent="0.25">
      <c r="A259" s="35"/>
      <c r="G259" s="3"/>
      <c r="H259" s="215"/>
      <c r="I259" s="215"/>
    </row>
    <row r="260" spans="1:9" x14ac:dyDescent="0.25">
      <c r="A260" s="35"/>
      <c r="G260" s="3"/>
      <c r="H260" s="215"/>
      <c r="I260" s="215"/>
    </row>
    <row r="261" spans="1:9" x14ac:dyDescent="0.25">
      <c r="A261" s="35"/>
      <c r="G261" s="3"/>
      <c r="H261" s="215"/>
      <c r="I261" s="215"/>
    </row>
    <row r="262" spans="1:9" x14ac:dyDescent="0.25">
      <c r="A262" s="35"/>
      <c r="G262" s="3"/>
      <c r="H262" s="215"/>
      <c r="I262" s="215"/>
    </row>
    <row r="263" spans="1:9" ht="15.75" x14ac:dyDescent="0.25">
      <c r="A263" s="35"/>
      <c r="G263" s="3"/>
      <c r="H263" s="215"/>
      <c r="I263" s="24"/>
    </row>
    <row r="264" spans="1:9" ht="15.75" x14ac:dyDescent="0.25">
      <c r="A264" s="35"/>
      <c r="H264" s="24"/>
      <c r="I264" s="3"/>
    </row>
    <row r="265" spans="1:9" x14ac:dyDescent="0.25">
      <c r="A265" s="35"/>
      <c r="H265" s="3"/>
      <c r="I265" s="3"/>
    </row>
    <row r="266" spans="1:9" x14ac:dyDescent="0.25">
      <c r="A266" s="35"/>
      <c r="H266" s="3"/>
      <c r="I266" s="3"/>
    </row>
    <row r="267" spans="1:9" x14ac:dyDescent="0.25">
      <c r="A267" s="35"/>
    </row>
    <row r="268" spans="1:9" x14ac:dyDescent="0.25">
      <c r="A268" s="35"/>
    </row>
    <row r="269" spans="1:9" x14ac:dyDescent="0.25">
      <c r="A269" s="35"/>
    </row>
    <row r="270" spans="1:9" x14ac:dyDescent="0.25">
      <c r="A270" s="35"/>
    </row>
    <row r="271" spans="1:9" x14ac:dyDescent="0.25">
      <c r="A271" s="35"/>
    </row>
    <row r="272" spans="1:9" x14ac:dyDescent="0.25">
      <c r="A272" s="35"/>
    </row>
    <row r="273" spans="1:1" x14ac:dyDescent="0.25">
      <c r="A273" s="35"/>
    </row>
    <row r="274" spans="1:1" x14ac:dyDescent="0.25">
      <c r="A274" s="35"/>
    </row>
    <row r="275" spans="1:1" x14ac:dyDescent="0.25">
      <c r="A275" s="35"/>
    </row>
  </sheetData>
  <mergeCells count="82">
    <mergeCell ref="H258:H259"/>
    <mergeCell ref="I259:I260"/>
    <mergeCell ref="H260:H261"/>
    <mergeCell ref="I261:I262"/>
    <mergeCell ref="H262:H263"/>
    <mergeCell ref="G252:G253"/>
    <mergeCell ref="H252:H253"/>
    <mergeCell ref="I252:I253"/>
    <mergeCell ref="B254:B255"/>
    <mergeCell ref="C254:C255"/>
    <mergeCell ref="D254:D255"/>
    <mergeCell ref="E254:E255"/>
    <mergeCell ref="F254:F255"/>
    <mergeCell ref="G254:G255"/>
    <mergeCell ref="H254:H255"/>
    <mergeCell ref="I254:I255"/>
    <mergeCell ref="B252:B253"/>
    <mergeCell ref="C252:C253"/>
    <mergeCell ref="D252:D253"/>
    <mergeCell ref="E252:E253"/>
    <mergeCell ref="F252:F253"/>
    <mergeCell ref="I135:I139"/>
    <mergeCell ref="B250:B251"/>
    <mergeCell ref="C250:C251"/>
    <mergeCell ref="D250:D251"/>
    <mergeCell ref="E250:E251"/>
    <mergeCell ref="F250:F251"/>
    <mergeCell ref="G250:G251"/>
    <mergeCell ref="H250:H251"/>
    <mergeCell ref="I250:I251"/>
    <mergeCell ref="G29:G30"/>
    <mergeCell ref="H29:H30"/>
    <mergeCell ref="I29:I30"/>
    <mergeCell ref="A135:A139"/>
    <mergeCell ref="B135:B139"/>
    <mergeCell ref="C135:C139"/>
    <mergeCell ref="D135:D139"/>
    <mergeCell ref="E135:E139"/>
    <mergeCell ref="F135:F139"/>
    <mergeCell ref="B29:B30"/>
    <mergeCell ref="C29:C30"/>
    <mergeCell ref="D29:D30"/>
    <mergeCell ref="E29:E30"/>
    <mergeCell ref="F29:F30"/>
    <mergeCell ref="G135:G139"/>
    <mergeCell ref="H135:H139"/>
    <mergeCell ref="G25:G26"/>
    <mergeCell ref="H25:H26"/>
    <mergeCell ref="I25:I26"/>
    <mergeCell ref="B27:B28"/>
    <mergeCell ref="C27:C28"/>
    <mergeCell ref="D27:D28"/>
    <mergeCell ref="E27:E28"/>
    <mergeCell ref="F27:F28"/>
    <mergeCell ref="G27:G28"/>
    <mergeCell ref="H27:H28"/>
    <mergeCell ref="I27:I28"/>
    <mergeCell ref="B25:B26"/>
    <mergeCell ref="C25:C26"/>
    <mergeCell ref="D25:D26"/>
    <mergeCell ref="E25:E26"/>
    <mergeCell ref="F25:F26"/>
    <mergeCell ref="I7:I11"/>
    <mergeCell ref="B22:B23"/>
    <mergeCell ref="C22:C23"/>
    <mergeCell ref="D22:D23"/>
    <mergeCell ref="E22:E23"/>
    <mergeCell ref="F22:F23"/>
    <mergeCell ref="G22:G23"/>
    <mergeCell ref="H22:H23"/>
    <mergeCell ref="I22:I23"/>
    <mergeCell ref="A2:G2"/>
    <mergeCell ref="A3:G3"/>
    <mergeCell ref="A4:G4"/>
    <mergeCell ref="A5:H5"/>
    <mergeCell ref="A7:A11"/>
    <mergeCell ref="B7:B11"/>
    <mergeCell ref="C7:C11"/>
    <mergeCell ref="D7:D11"/>
    <mergeCell ref="E7:E11"/>
    <mergeCell ref="F7:G10"/>
    <mergeCell ref="H7:H1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opLeftCell="A10" zoomScaleNormal="100" workbookViewId="0">
      <selection activeCell="E40" sqref="E40"/>
    </sheetView>
  </sheetViews>
  <sheetFormatPr defaultRowHeight="15" x14ac:dyDescent="0.25"/>
  <cols>
    <col min="1" max="1" width="56.85546875" customWidth="1"/>
    <col min="2" max="2" width="18.28515625" customWidth="1"/>
    <col min="3" max="3" width="16.140625" customWidth="1"/>
    <col min="4" max="4" width="18.140625" customWidth="1"/>
    <col min="5" max="5" width="19.85546875" customWidth="1"/>
  </cols>
  <sheetData>
    <row r="1" spans="1:5" ht="15.75" x14ac:dyDescent="0.25">
      <c r="A1" s="36" t="s">
        <v>590</v>
      </c>
      <c r="D1" s="37" t="s">
        <v>591</v>
      </c>
      <c r="E1" s="37"/>
    </row>
    <row r="2" spans="1:5" x14ac:dyDescent="0.25">
      <c r="A2" s="38"/>
      <c r="B2" s="39"/>
      <c r="C2" s="39"/>
    </row>
    <row r="3" spans="1:5" ht="15.75" x14ac:dyDescent="0.25">
      <c r="A3" s="40"/>
      <c r="B3" s="40" t="s">
        <v>592</v>
      </c>
      <c r="D3" s="39"/>
    </row>
    <row r="4" spans="1:5" ht="15.75" x14ac:dyDescent="0.25">
      <c r="A4" s="190" t="s">
        <v>593</v>
      </c>
      <c r="B4" s="190"/>
      <c r="C4" s="190"/>
      <c r="D4" s="190"/>
      <c r="E4" s="190"/>
    </row>
    <row r="5" spans="1:5" ht="15.75" x14ac:dyDescent="0.25">
      <c r="A5" s="35" t="s">
        <v>594</v>
      </c>
      <c r="B5" s="2"/>
      <c r="C5" s="2"/>
      <c r="D5" s="2"/>
    </row>
    <row r="6" spans="1:5" ht="15.75" thickBot="1" x14ac:dyDescent="0.3">
      <c r="A6" s="33"/>
    </row>
    <row r="7" spans="1:5" ht="15.75" x14ac:dyDescent="0.25">
      <c r="A7" s="41"/>
      <c r="B7" s="42"/>
      <c r="C7" s="42"/>
      <c r="D7" s="216"/>
      <c r="E7" s="217"/>
    </row>
    <row r="8" spans="1:5" ht="15.75" x14ac:dyDescent="0.25">
      <c r="A8" s="43" t="s">
        <v>595</v>
      </c>
      <c r="B8" s="44" t="s">
        <v>596</v>
      </c>
      <c r="C8" s="44" t="s">
        <v>596</v>
      </c>
      <c r="D8" s="218" t="s">
        <v>597</v>
      </c>
      <c r="E8" s="219"/>
    </row>
    <row r="9" spans="1:5" ht="30" customHeight="1" thickBot="1" x14ac:dyDescent="0.3">
      <c r="A9" s="43" t="s">
        <v>598</v>
      </c>
      <c r="B9" s="44" t="s">
        <v>599</v>
      </c>
      <c r="C9" s="44" t="s">
        <v>600</v>
      </c>
      <c r="D9" s="220"/>
      <c r="E9" s="221"/>
    </row>
    <row r="10" spans="1:5" ht="54.75" customHeight="1" thickBot="1" x14ac:dyDescent="0.3">
      <c r="A10" s="45"/>
      <c r="B10" s="46"/>
      <c r="C10" s="46"/>
      <c r="D10" s="46" t="s">
        <v>13</v>
      </c>
      <c r="E10" s="46" t="s">
        <v>14</v>
      </c>
    </row>
    <row r="11" spans="1:5" ht="15.75" x14ac:dyDescent="0.25">
      <c r="A11" s="47" t="s">
        <v>601</v>
      </c>
      <c r="B11" s="222">
        <f>B13+B14+B15+B16+B17</f>
        <v>2</v>
      </c>
      <c r="C11" s="222">
        <f>C13+C14+C15+C16+C17</f>
        <v>43</v>
      </c>
      <c r="D11" s="222">
        <f>D13+D14+D15+D16+D17</f>
        <v>3626.9</v>
      </c>
      <c r="E11" s="222">
        <f>E13+E14+E15+E16+E17</f>
        <v>2170</v>
      </c>
    </row>
    <row r="12" spans="1:5" ht="16.5" thickBot="1" x14ac:dyDescent="0.3">
      <c r="A12" s="48" t="s">
        <v>602</v>
      </c>
      <c r="B12" s="223"/>
      <c r="C12" s="223"/>
      <c r="D12" s="223"/>
      <c r="E12" s="223"/>
    </row>
    <row r="13" spans="1:5" ht="16.5" thickBot="1" x14ac:dyDescent="0.3">
      <c r="A13" s="48" t="s">
        <v>603</v>
      </c>
      <c r="B13" s="49"/>
      <c r="C13" s="49"/>
      <c r="D13" s="49"/>
      <c r="E13" s="49"/>
    </row>
    <row r="14" spans="1:5" ht="16.5" thickBot="1" x14ac:dyDescent="0.3">
      <c r="A14" s="48" t="s">
        <v>604</v>
      </c>
      <c r="B14" s="49"/>
      <c r="C14" s="49"/>
      <c r="D14" s="49"/>
      <c r="E14" s="49"/>
    </row>
    <row r="15" spans="1:5" ht="16.5" thickBot="1" x14ac:dyDescent="0.3">
      <c r="A15" s="48" t="s">
        <v>605</v>
      </c>
      <c r="B15" s="49"/>
      <c r="C15" s="49"/>
      <c r="D15" s="49"/>
      <c r="E15" s="49"/>
    </row>
    <row r="16" spans="1:5" ht="16.5" thickBot="1" x14ac:dyDescent="0.3">
      <c r="A16" s="48" t="s">
        <v>606</v>
      </c>
      <c r="B16" s="49">
        <f>[1]алексеевка!B16+[1]аят!B16+[1]Бородиновка!B16+[1]варна!B16+[1]казановка!B16+[1]катенино!B16+[1]крок!B16+'[1]кулевчи  прилож 2'!B16+[1]лейпц!B16+[1]николаевка!B16+'[1]Новый Урал'!B16+[1]покровка!B16+[1]толсты!B16</f>
        <v>2</v>
      </c>
      <c r="C16" s="49">
        <f>[1]алексеевка!C16+[1]аят!C16+[1]Бородиновка!C16+[1]варна!C16+[1]казановка!C16+[1]катенино!C16+[1]крок!C16+'[1]кулевчи  прилож 2'!C16+[1]лейпц!C16+[1]николаевка!C16+'[1]Новый Урал'!C16+[1]покровка!C16+[1]толсты!C16</f>
        <v>43</v>
      </c>
      <c r="D16" s="49">
        <f>[1]алексеевка!D16+[1]аят!D16+[1]Бородиновка!D16+[1]варна!D16+[1]казановка!D16+[1]катенино!D16+[1]крок!D16+'[1]кулевчи  прилож 2'!D16+[1]лейпц!D16+[1]николаевка!D16+'[1]Новый Урал'!D16+[1]покровка!D16+[1]толсты!D16</f>
        <v>3626.9</v>
      </c>
      <c r="E16" s="49">
        <f>[1]алексеевка!E16+[1]аят!E16+[1]Бородиновка!E16+[1]варна!E16+[1]казановка!E16+[1]катенино!E16+[1]крок!E16+'[1]кулевчи  прилож 2'!E16+[1]лейпц!E16+[1]николаевка!E16+'[1]Новый Урал'!E16+[1]покровка!E16+[1]толсты!E16</f>
        <v>2170</v>
      </c>
    </row>
    <row r="17" spans="1:5" ht="16.5" thickBot="1" x14ac:dyDescent="0.3">
      <c r="A17" s="48" t="s">
        <v>607</v>
      </c>
      <c r="B17" s="49"/>
      <c r="C17" s="49"/>
      <c r="D17" s="49"/>
      <c r="E17" s="49"/>
    </row>
    <row r="18" spans="1:5" ht="15.75" x14ac:dyDescent="0.25">
      <c r="A18" s="47" t="s">
        <v>608</v>
      </c>
      <c r="B18" s="222">
        <f>B21+B22</f>
        <v>0</v>
      </c>
      <c r="C18" s="222">
        <f t="shared" ref="C18:E18" si="0">C21+C22</f>
        <v>0</v>
      </c>
      <c r="D18" s="222">
        <f t="shared" si="0"/>
        <v>0</v>
      </c>
      <c r="E18" s="222">
        <f t="shared" si="0"/>
        <v>0</v>
      </c>
    </row>
    <row r="19" spans="1:5" ht="15.75" x14ac:dyDescent="0.25">
      <c r="A19" s="47" t="s">
        <v>16</v>
      </c>
      <c r="B19" s="224"/>
      <c r="C19" s="224"/>
      <c r="D19" s="224"/>
      <c r="E19" s="224"/>
    </row>
    <row r="20" spans="1:5" ht="16.5" thickBot="1" x14ac:dyDescent="0.3">
      <c r="A20" s="48" t="s">
        <v>602</v>
      </c>
      <c r="B20" s="223"/>
      <c r="C20" s="223"/>
      <c r="D20" s="223"/>
      <c r="E20" s="223"/>
    </row>
    <row r="21" spans="1:5" ht="21" customHeight="1" thickBot="1" x14ac:dyDescent="0.3">
      <c r="A21" s="48" t="s">
        <v>609</v>
      </c>
      <c r="B21" s="49">
        <f>[1]алексеевка!B21+[1]аят!B21+[1]Бородиновка!B21+[1]варна!B21+[1]казановка!B21+[1]катенино!B21+[1]крок!B21+'[1]кулевчи  прилож 2'!B21+[1]лейпц!B21+[1]николаевка!B21+'[1]Новый Урал'!B21+[1]покровка!B21+[1]толсты!B21</f>
        <v>0</v>
      </c>
      <c r="C21" s="49">
        <f>[1]алексеевка!C21+[1]аят!C21+[1]Бородиновка!C21+[1]варна!C21+[1]казановка!C21+[1]катенино!C21+[1]крок!C21+'[1]кулевчи  прилож 2'!C21+[1]лейпц!C21+[1]николаевка!C21+'[1]Новый Урал'!C21+[1]покровка!C21+[1]толсты!C21</f>
        <v>0</v>
      </c>
      <c r="D21" s="49">
        <f>[1]алексеевка!D21+[1]аят!D21+[1]Бородиновка!D21+[1]варна!D21+[1]казановка!D21+[1]катенино!D21+[1]крок!D21+'[1]кулевчи  прилож 2'!D21+[1]лейпц!D21+[1]николаевка!D21+'[1]Новый Урал'!D21+[1]покровка!D21+[1]толсты!D21</f>
        <v>0</v>
      </c>
      <c r="E21" s="49">
        <f>[1]алексеевка!E21+[1]аят!E21+[1]Бородиновка!E21+[1]варна!E21+[1]казановка!E21+[1]катенино!E21+[1]крок!E21+'[1]кулевчи  прилож 2'!E21+[1]лейпц!E21+[1]николаевка!E21+'[1]Новый Урал'!E21+[1]покровка!E21+[1]толсты!E21</f>
        <v>0</v>
      </c>
    </row>
    <row r="22" spans="1:5" ht="21" customHeight="1" thickBot="1" x14ac:dyDescent="0.3">
      <c r="A22" s="48" t="s">
        <v>610</v>
      </c>
      <c r="B22" s="49">
        <f>[1]алексеевка!B22+[1]аят!B22+[1]Бородиновка!B22+[1]варна!B22+[1]казановка!B22+[1]катенино!B22+[1]крок!B22+'[1]кулевчи  прилож 2'!B22+[1]лейпц!B22+[1]николаевка!B22+'[1]Новый Урал'!B22+[1]покровка!B22+[1]толсты!B22</f>
        <v>0</v>
      </c>
      <c r="C22" s="49">
        <f>[1]алексеевка!C22+[1]аят!C22+[1]Бородиновка!C22+[1]варна!C22+[1]казановка!C22+[1]катенино!C22+[1]крок!C22+'[1]кулевчи  прилож 2'!C22+[1]лейпц!C22+[1]николаевка!C22+'[1]Новый Урал'!C22+[1]покровка!C22+[1]толсты!C22</f>
        <v>0</v>
      </c>
      <c r="D22" s="49">
        <f>[1]алексеевка!D22+[1]аят!D22+[1]Бородиновка!D22+[1]варна!D22+[1]казановка!D22+[1]катенино!D22+[1]крок!D22+'[1]кулевчи  прилож 2'!D22+[1]лейпц!D22+[1]николаевка!D22+'[1]Новый Урал'!D22+[1]покровка!D22+[1]толсты!D22</f>
        <v>0</v>
      </c>
      <c r="E22" s="49">
        <f>[1]алексеевка!E22+[1]аят!E22+[1]Бородиновка!E22+[1]варна!E22+[1]казановка!E22+[1]катенино!E22+[1]крок!E22+'[1]кулевчи  прилож 2'!E22+[1]лейпц!E22+[1]николаевка!E22+'[1]Новый Урал'!E22+[1]покровка!E22+[1]толсты!E22</f>
        <v>0</v>
      </c>
    </row>
    <row r="23" spans="1:5" ht="15.75" x14ac:dyDescent="0.25">
      <c r="A23" s="47" t="s">
        <v>611</v>
      </c>
      <c r="B23" s="225">
        <f>B26+B27+B35+B38+B41</f>
        <v>174</v>
      </c>
      <c r="C23" s="225">
        <f t="shared" ref="C23:E23" si="1">C26+C27+C35+C38+C41</f>
        <v>251</v>
      </c>
      <c r="D23" s="225">
        <f t="shared" si="1"/>
        <v>17992.800000000003</v>
      </c>
      <c r="E23" s="225">
        <f t="shared" si="1"/>
        <v>13052.800000000001</v>
      </c>
    </row>
    <row r="24" spans="1:5" ht="15.75" x14ac:dyDescent="0.25">
      <c r="A24" s="47" t="s">
        <v>612</v>
      </c>
      <c r="B24" s="226"/>
      <c r="C24" s="226"/>
      <c r="D24" s="226"/>
      <c r="E24" s="226"/>
    </row>
    <row r="25" spans="1:5" ht="16.5" thickBot="1" x14ac:dyDescent="0.3">
      <c r="A25" s="48" t="s">
        <v>602</v>
      </c>
      <c r="B25" s="227"/>
      <c r="C25" s="227"/>
      <c r="D25" s="227"/>
      <c r="E25" s="227"/>
    </row>
    <row r="26" spans="1:5" ht="36.75" customHeight="1" thickBot="1" x14ac:dyDescent="0.3">
      <c r="A26" s="50" t="s">
        <v>613</v>
      </c>
      <c r="B26" s="49">
        <f>[1]алексеевка!B26+[1]аят!B26+[1]Бородиновка!B26+[1]варна!B26+[1]казановка!B26+[1]катенино!B26+[1]крок!B26+'[1]кулевчи  прилож 2'!B26+[1]лейпц!B26+'[1]Новый Урал'!B26+[1]покровка!B26+[1]толсты!B26</f>
        <v>12</v>
      </c>
      <c r="C26" s="49">
        <f>[1]алексеевка!C26+[1]аят!C26+[1]Бородиновка!C26+[1]варна!C26+[1]казановка!C26+[1]катенино!C26+[1]крок!C26+'[1]кулевчи  прилож 2'!C26+[1]лейпц!C26+'[1]Новый Урал'!C26+[1]покровка!C26+[1]толсты!C26</f>
        <v>17</v>
      </c>
      <c r="D26" s="49">
        <f>[1]алексеевка!D26+[1]аят!D26+[1]Бородиновка!D26+[1]варна!D26+[1]казановка!D26+[1]катенино!D26+[1]крок!D26+'[1]кулевчи  прилож 2'!D26+[1]лейпц!D26+'[1]Новый Урал'!D26+[1]покровка!D26+[1]толсты!D26</f>
        <v>1098.7</v>
      </c>
      <c r="E26" s="49">
        <f>[1]алексеевка!E26+[1]аят!E26+[1]Бородиновка!E26+[1]варна!E26+[1]казановка!E26+[1]катенино!E26+[1]крок!E26+'[1]кулевчи  прилож 2'!E26+[1]лейпц!E26+'[1]Новый Урал'!E26+[1]покровка!E26+[1]толсты!E26</f>
        <v>765.4</v>
      </c>
    </row>
    <row r="27" spans="1:5" ht="15.75" x14ac:dyDescent="0.25">
      <c r="A27" s="47" t="s">
        <v>37</v>
      </c>
      <c r="B27" s="222">
        <f>B30</f>
        <v>65</v>
      </c>
      <c r="C27" s="222">
        <f t="shared" ref="C27:E27" si="2">C30</f>
        <v>83</v>
      </c>
      <c r="D27" s="222">
        <f t="shared" si="2"/>
        <v>8254.2000000000007</v>
      </c>
      <c r="E27" s="222">
        <f t="shared" si="2"/>
        <v>6238.0000000000009</v>
      </c>
    </row>
    <row r="28" spans="1:5" ht="15.75" x14ac:dyDescent="0.25">
      <c r="A28" s="47" t="s">
        <v>614</v>
      </c>
      <c r="B28" s="224"/>
      <c r="C28" s="224"/>
      <c r="D28" s="224"/>
      <c r="E28" s="224"/>
    </row>
    <row r="29" spans="1:5" ht="16.5" thickBot="1" x14ac:dyDescent="0.3">
      <c r="A29" s="48" t="s">
        <v>17</v>
      </c>
      <c r="B29" s="223"/>
      <c r="C29" s="223"/>
      <c r="D29" s="223"/>
      <c r="E29" s="223"/>
    </row>
    <row r="30" spans="1:5" ht="16.5" thickBot="1" x14ac:dyDescent="0.3">
      <c r="A30" s="51" t="s">
        <v>615</v>
      </c>
      <c r="B30" s="52">
        <f>[1]алексеевка!B30+[1]аят!B30+[1]Бородиновка!B30+[1]казановка!B30+[1]крок!B30+'[1]кулевчи  прилож 2'!B30+[1]лейпц!B30+'[1]Новый Урал'!B30+[1]толсты!B30+[1]варна!B30</f>
        <v>65</v>
      </c>
      <c r="C30" s="52">
        <f>[1]алексеевка!C30+[1]аят!C30+[1]Бородиновка!C30+[1]казановка!C30+[1]крок!C30+'[1]кулевчи  прилож 2'!C30+[1]лейпц!C30+'[1]Новый Урал'!C30+[1]толсты!C30+[1]варна!C30</f>
        <v>83</v>
      </c>
      <c r="D30" s="52">
        <f>[1]алексеевка!D30+[1]аят!D30+[1]Бородиновка!D30+[1]казановка!D30+[1]крок!D30+'[1]кулевчи  прилож 2'!D30+[1]лейпц!D30+'[1]Новый Урал'!D30+[1]толсты!D30+[1]варна!D30</f>
        <v>8254.2000000000007</v>
      </c>
      <c r="E30" s="52">
        <f>[1]алексеевка!E30+[1]аят!E30+[1]Бородиновка!E30+[1]казановка!E30+[1]крок!E30+'[1]кулевчи  прилож 2'!E30+[1]лейпц!E30+'[1]Новый Урал'!E30+[1]толсты!E30+[1]варна!E30</f>
        <v>6238.0000000000009</v>
      </c>
    </row>
    <row r="31" spans="1:5" ht="16.5" thickBot="1" x14ac:dyDescent="0.3">
      <c r="A31" s="53" t="s">
        <v>616</v>
      </c>
      <c r="B31" s="52">
        <f>[1]алексеевка!B31+[1]аят!B31+[1]Бородиновка!B31+[1]казановка!B31+[1]крок!B31+'[1]кулевчи  прилож 2'!B31+[1]лейпц!B31+'[1]Новый Урал'!B31+[1]толсты!B31+[1]варна!B31</f>
        <v>0</v>
      </c>
      <c r="C31" s="52">
        <f>[1]алексеевка!C31+[1]аят!C31+[1]Бородиновка!C31+[1]казановка!C31+[1]крок!C31+'[1]кулевчи  прилож 2'!C31+[1]лейпц!C31+'[1]Новый Урал'!C31+[1]толсты!C31+[1]варна!C31</f>
        <v>0</v>
      </c>
      <c r="D31" s="52">
        <f>[1]алексеевка!D31+[1]аят!D31+[1]Бородиновка!D31+[1]казановка!D31+[1]крок!D31+'[1]кулевчи  прилож 2'!D31+[1]лейпц!D31+'[1]Новый Урал'!D31+[1]толсты!D31+[1]варна!D31</f>
        <v>0</v>
      </c>
      <c r="E31" s="52">
        <f>[1]алексеевка!E31+[1]аят!E31+[1]Бородиновка!E31+[1]казановка!E31+[1]крок!E31+'[1]кулевчи  прилож 2'!E31+[1]лейпц!E31+'[1]Новый Урал'!E31+[1]толсты!E31+[1]варна!E31</f>
        <v>0</v>
      </c>
    </row>
    <row r="32" spans="1:5" ht="16.5" thickBot="1" x14ac:dyDescent="0.3">
      <c r="A32" s="51" t="s">
        <v>617</v>
      </c>
      <c r="B32" s="52">
        <f>[1]алексеевка!B32+[1]аят!B32+[1]Бородиновка!B32+[1]казановка!B32+[1]крок!B32+'[1]кулевчи  прилож 2'!B32+[1]лейпц!B32+'[1]Новый Урал'!B32+[1]толсты!B32+[1]варна!B32</f>
        <v>0</v>
      </c>
      <c r="C32" s="52">
        <f>[1]алексеевка!C32+[1]аят!C32+[1]Бородиновка!C32+[1]казановка!C32+[1]крок!C32+'[1]кулевчи  прилож 2'!C32+[1]лейпц!C32+'[1]Новый Урал'!C32+[1]толсты!C32+[1]варна!C32</f>
        <v>0</v>
      </c>
      <c r="D32" s="52">
        <f>[1]алексеевка!D32+[1]аят!D32+[1]Бородиновка!D32+[1]казановка!D32+[1]крок!D32+'[1]кулевчи  прилож 2'!D32+[1]лейпц!D32+'[1]Новый Урал'!D32+[1]толсты!D32+[1]варна!D32</f>
        <v>0</v>
      </c>
      <c r="E32" s="52">
        <f>[1]алексеевка!E32+[1]аят!E32+[1]Бородиновка!E32+[1]казановка!E32+[1]крок!E32+'[1]кулевчи  прилож 2'!E32+[1]лейпц!E32+'[1]Новый Урал'!E32+[1]толсты!E32+[1]варна!E32</f>
        <v>0</v>
      </c>
    </row>
    <row r="33" spans="1:5" ht="16.5" thickBot="1" x14ac:dyDescent="0.3">
      <c r="A33" s="53" t="s">
        <v>618</v>
      </c>
      <c r="B33" s="52">
        <f>[1]алексеевка!B33+[1]аят!B33+[1]Бородиновка!B33+[1]казановка!B33+[1]крок!B33+'[1]кулевчи  прилож 2'!B33+[1]лейпц!B33+'[1]Новый Урал'!B33+[1]толсты!B33+[1]варна!B33</f>
        <v>0</v>
      </c>
      <c r="C33" s="52">
        <f>[1]алексеевка!C33+[1]аят!C33+[1]Бородиновка!C33+[1]казановка!C33+[1]крок!C33+'[1]кулевчи  прилож 2'!C33+[1]лейпц!C33+'[1]Новый Урал'!C33+[1]толсты!C33+[1]варна!C33</f>
        <v>0</v>
      </c>
      <c r="D33" s="52">
        <f>[1]алексеевка!D33+[1]аят!D33+[1]Бородиновка!D33+[1]казановка!D33+[1]крок!D33+'[1]кулевчи  прилож 2'!D33+[1]лейпц!D33+'[1]Новый Урал'!D33+[1]толсты!D33+[1]варна!D33</f>
        <v>0</v>
      </c>
      <c r="E33" s="52">
        <f>[1]алексеевка!E33+[1]аят!E33+[1]Бородиновка!E33+[1]казановка!E33+[1]крок!E33+'[1]кулевчи  прилож 2'!E33+[1]лейпц!E33+'[1]Новый Урал'!E33+[1]толсты!E33+[1]варна!E33</f>
        <v>0</v>
      </c>
    </row>
    <row r="34" spans="1:5" ht="15.75" x14ac:dyDescent="0.25">
      <c r="A34" s="51" t="s">
        <v>619</v>
      </c>
      <c r="B34" s="52">
        <f>[1]алексеевка!B34+[1]аят!B34+[1]Бородиновка!B34+[1]казановка!B34+[1]крок!B34+'[1]кулевчи  прилож 2'!B34+[1]лейпц!B34+'[1]Новый Урал'!B34+[1]толсты!B34+[1]варна!B34</f>
        <v>0</v>
      </c>
      <c r="C34" s="52">
        <f>[1]алексеевка!C34+[1]аят!C34+[1]Бородиновка!C34+[1]казановка!C34+[1]крок!C34+'[1]кулевчи  прилож 2'!C34+[1]лейпц!C34+'[1]Новый Урал'!C34+[1]толсты!C34+[1]варна!C34</f>
        <v>0</v>
      </c>
      <c r="D34" s="52">
        <f>[1]алексеевка!D34+[1]аят!D34+[1]Бородиновка!D34+[1]казановка!D34+[1]крок!D34+'[1]кулевчи  прилож 2'!D34+[1]лейпц!D34+'[1]Новый Урал'!D34+[1]толсты!D34+[1]варна!D34</f>
        <v>0</v>
      </c>
      <c r="E34" s="52">
        <f>[1]алексеевка!E34+[1]аят!E34+[1]Бородиновка!E34+[1]казановка!E34+[1]крок!E34+'[1]кулевчи  прилож 2'!E34+[1]лейпц!E34+'[1]Новый Урал'!E34+[1]толсты!E34+[1]варна!E34</f>
        <v>0</v>
      </c>
    </row>
    <row r="35" spans="1:5" s="3" customFormat="1" ht="31.5" x14ac:dyDescent="0.25">
      <c r="A35" s="54" t="s">
        <v>270</v>
      </c>
      <c r="B35" s="55">
        <f>B36+B37</f>
        <v>88</v>
      </c>
      <c r="C35" s="55">
        <f t="shared" ref="C35:E35" si="3">C36+C37</f>
        <v>113</v>
      </c>
      <c r="D35" s="55">
        <f t="shared" si="3"/>
        <v>5391.2</v>
      </c>
      <c r="E35" s="55">
        <f t="shared" si="3"/>
        <v>3474.3</v>
      </c>
    </row>
    <row r="36" spans="1:5" s="3" customFormat="1" ht="54.75" customHeight="1" x14ac:dyDescent="0.25">
      <c r="A36" s="56" t="s">
        <v>620</v>
      </c>
      <c r="B36" s="55">
        <f>[1]алексеевка!B36+[1]аят!B36+[1]Бородиновка!B36+[1]варна!B36+[1]казановка!B36+[1]катенино!B36+[1]крок!B36+'[1]кулевчи  прилож 2'!B36+[1]лейпц!B36+[1]николаевка!B36+'[1]Новый Урал'!B36+[1]покровка!B36+[1]толсты!B36</f>
        <v>18</v>
      </c>
      <c r="C36" s="55">
        <f>[1]алексеевка!C36+[1]аят!C36+[1]Бородиновка!C36+[1]варна!C36+[1]казановка!C36+[1]катенино!C36+[1]крок!C36+'[1]кулевчи  прилож 2'!C36+[1]лейпц!C36+[1]николаевка!C36+'[1]Новый Урал'!C36+[1]покровка!C36+[1]толсты!C36</f>
        <v>32</v>
      </c>
      <c r="D36" s="55">
        <f>[1]алексеевка!D36+[1]аят!D36+[1]Бородиновка!D36+[1]варна!D36+[1]казановка!D36+[1]катенино!D36+[1]крок!D36+'[1]кулевчи  прилож 2'!D36+[1]лейпц!D36+[1]николаевка!D36+'[1]Новый Урал'!D36+[1]покровка!D36+[1]толсты!D36</f>
        <v>2568.9</v>
      </c>
      <c r="E36" s="55">
        <f>[1]алексеевка!E36+[1]аят!E36+[1]Бородиновка!E36+[1]варна!E36+[1]казановка!E36+[1]катенино!E36+[1]крок!E36+'[1]кулевчи  прилож 2'!E36+[1]лейпц!E36+[1]николаевка!E36+'[1]Новый Урал'!E36+[1]покровка!E36+[1]толсты!E36</f>
        <v>1768.9</v>
      </c>
    </row>
    <row r="37" spans="1:5" s="3" customFormat="1" ht="51.75" customHeight="1" x14ac:dyDescent="0.25">
      <c r="A37" s="56" t="s">
        <v>621</v>
      </c>
      <c r="B37" s="55">
        <f>[1]алексеевка!B37+[1]аят!B37+[1]Бородиновка!B37+[1]варна!B37+[1]казановка!B37+[1]катенино!B37+[1]крок!B37+'[1]кулевчи  прилож 2'!B37+[1]лейпц!B37+[1]николаевка!B37+'[1]Новый Урал'!B37+[1]покровка!B37+[1]толсты!B37</f>
        <v>70</v>
      </c>
      <c r="C37" s="55">
        <f>[1]алексеевка!C37+[1]аят!C37+[1]Бородиновка!C37+[1]варна!C37+[1]казановка!C37+[1]катенино!C37+[1]крок!C37+'[1]кулевчи  прилож 2'!C37+[1]лейпц!C37+[1]николаевка!C37+'[1]Новый Урал'!C37+[1]покровка!C37+[1]толсты!C37</f>
        <v>81</v>
      </c>
      <c r="D37" s="55">
        <f>[1]алексеевка!D37+[1]аят!D37+[1]Бородиновка!D37+[1]варна!D37+[1]казановка!D37+[1]катенино!D37+[1]крок!D37+'[1]кулевчи  прилож 2'!D37+[1]лейпц!D37+[1]николаевка!D37+'[1]Новый Урал'!D37+[1]покровка!D37+[1]толсты!D37</f>
        <v>2822.2999999999997</v>
      </c>
      <c r="E37" s="55">
        <f>[1]алексеевка!E37+[1]аят!E37+[1]Бородиновка!E37+[1]варна!E37+[1]казановка!E37+[1]катенино!E37+[1]крок!E37+'[1]кулевчи  прилож 2'!E37+[1]лейпц!E37+[1]николаевка!E37+'[1]Новый Урал'!E37+[1]покровка!E37+[1]толсты!E37</f>
        <v>1705.4</v>
      </c>
    </row>
    <row r="38" spans="1:5" ht="32.25" thickBot="1" x14ac:dyDescent="0.3">
      <c r="A38" s="47" t="s">
        <v>622</v>
      </c>
      <c r="B38" s="57">
        <f>B39+B40</f>
        <v>0</v>
      </c>
      <c r="C38" s="57">
        <f t="shared" ref="C38:E38" si="4">C39+C40</f>
        <v>0</v>
      </c>
      <c r="D38" s="57">
        <f t="shared" si="4"/>
        <v>0</v>
      </c>
      <c r="E38" s="57">
        <f t="shared" si="4"/>
        <v>0</v>
      </c>
    </row>
    <row r="39" spans="1:5" ht="48" customHeight="1" thickBot="1" x14ac:dyDescent="0.3">
      <c r="A39" s="53" t="s">
        <v>623</v>
      </c>
      <c r="B39" s="58">
        <f>[1]алексеевка!B39+[1]аят!B39+[1]Бородиновка!B39+[1]варна!B39+[1]казановка!B39+[1]катенино!B39+[1]крок!B39+'[1]кулевчи  прилож 2'!B39+[1]лейпц!B39+[1]николаевка!B39+'[1]Новый Урал'!B39+[1]покровка!B39+[1]толсты!B39</f>
        <v>0</v>
      </c>
      <c r="C39" s="58">
        <f>[1]алексеевка!C39+[1]аят!C39+[1]Бородиновка!C39+[1]варна!C39+[1]казановка!C39+[1]катенино!C39+[1]крок!C39+'[1]кулевчи  прилож 2'!C39+[1]лейпц!C39+[1]николаевка!C39+'[1]Новый Урал'!C39+[1]покровка!C39+[1]толсты!C39</f>
        <v>0</v>
      </c>
      <c r="D39" s="58">
        <f>[1]алексеевка!D39+[1]аят!D39+[1]Бородиновка!D39+[1]варна!D39+[1]казановка!D39+[1]катенино!D39+[1]крок!D39+'[1]кулевчи  прилож 2'!D39+[1]лейпц!D39+[1]николаевка!D39+'[1]Новый Урал'!D39+[1]покровка!D39+[1]толсты!D39</f>
        <v>0</v>
      </c>
      <c r="E39" s="58">
        <f>[1]алексеевка!E39+[1]аят!E39+[1]Бородиновка!E39+[1]варна!E39+[1]казановка!E39+[1]катенино!E39+[1]крок!E39+'[1]кулевчи  прилож 2'!E39+[1]лейпц!E39+[1]николаевка!E39+'[1]Новый Урал'!E39+[1]покровка!E39+[1]толсты!E39</f>
        <v>0</v>
      </c>
    </row>
    <row r="40" spans="1:5" ht="38.25" customHeight="1" thickBot="1" x14ac:dyDescent="0.3">
      <c r="A40" s="59" t="s">
        <v>624</v>
      </c>
      <c r="B40" s="58">
        <f>[1]алексеевка!B40+[1]аят!B40+[1]Бородиновка!B40+[1]варна!B40+[1]казановка!B40+[1]катенино!B40+[1]крок!B40+'[1]кулевчи  прилож 2'!B40+[1]лейпц!B40+[1]николаевка!B40+'[1]Новый Урал'!B40+[1]покровка!B40+[1]толсты!B40</f>
        <v>0</v>
      </c>
      <c r="C40" s="58">
        <f>[1]алексеевка!C40+[1]аят!C40+[1]Бородиновка!C40+[1]варна!C40+[1]казановка!C40+[1]катенино!C40+[1]крок!C40+'[1]кулевчи  прилож 2'!C40+[1]лейпц!C40+[1]николаевка!C40+'[1]Новый Урал'!C40+[1]покровка!C40+[1]толсты!C40</f>
        <v>0</v>
      </c>
      <c r="D40" s="58">
        <f>[1]алексеевка!D40+[1]аят!D40+[1]Бородиновка!D40+[1]варна!D40+[1]казановка!D40+[1]катенино!D40+[1]крок!D40+'[1]кулевчи  прилож 2'!D40+[1]лейпц!D40+[1]николаевка!D40+'[1]Новый Урал'!D40+[1]покровка!D40+[1]толсты!D40</f>
        <v>0</v>
      </c>
      <c r="E40" s="58">
        <f>[1]алексеевка!E40+[1]аят!E40+[1]Бородиновка!E40+[1]варна!E40+[1]казановка!E40+[1]катенино!E40+[1]крок!E40+'[1]кулевчи  прилож 2'!E40+[1]лейпц!E40+[1]николаевка!E40+'[1]Новый Урал'!E40+[1]покровка!E40+[1]толсты!E40</f>
        <v>0</v>
      </c>
    </row>
    <row r="41" spans="1:5" ht="21" customHeight="1" thickBot="1" x14ac:dyDescent="0.3">
      <c r="A41" s="60" t="s">
        <v>625</v>
      </c>
      <c r="B41" s="49">
        <f>B42+B43</f>
        <v>9</v>
      </c>
      <c r="C41" s="49">
        <f t="shared" ref="C41:E41" si="5">C42+C43</f>
        <v>38</v>
      </c>
      <c r="D41" s="49">
        <f t="shared" si="5"/>
        <v>3248.7</v>
      </c>
      <c r="E41" s="49">
        <f t="shared" si="5"/>
        <v>2575.1</v>
      </c>
    </row>
    <row r="42" spans="1:5" ht="58.5" customHeight="1" thickBot="1" x14ac:dyDescent="0.3">
      <c r="A42" s="61" t="s">
        <v>626</v>
      </c>
      <c r="B42" s="49">
        <f>[1]алексеевка!B42+[1]аят!B42+[1]Бородиновка!B42+[1]варна!B42+[1]казановка!B42+[1]катенино!B42+[1]крок!B42+'[1]кулевчи  прилож 2'!B42+[1]лейпц!B42+[1]николаевка!B42+'[1]Новый Урал'!B42+[1]покровка!B42+[1]толсты!B42</f>
        <v>9</v>
      </c>
      <c r="C42" s="49">
        <f>[1]алексеевка!C42+[1]аят!C42+[1]Бородиновка!C42+[1]варна!C42+[1]казановка!C42+[1]катенино!C42+[1]крок!C42+'[1]кулевчи  прилож 2'!C42+[1]лейпц!C42+[1]николаевка!C42+'[1]Новый Урал'!C42+[1]покровка!C42+[1]толсты!C42</f>
        <v>38</v>
      </c>
      <c r="D42" s="49">
        <f>[1]алексеевка!D42+[1]аят!D42+[1]Бородиновка!D42+[1]варна!D42+[1]казановка!D42+[1]катенино!D42+[1]крок!D42+'[1]кулевчи  прилож 2'!D42+[1]лейпц!D42+[1]николаевка!D42+'[1]Новый Урал'!D42+[1]покровка!D42+[1]толсты!D42</f>
        <v>3248.7</v>
      </c>
      <c r="E42" s="49">
        <f>[1]алексеевка!E42+[1]аят!E42+[1]Бородиновка!E42+[1]варна!E42+[1]казановка!E42+[1]катенино!E42+[1]крок!E42+'[1]кулевчи  прилож 2'!E42+[1]лейпц!E42+[1]николаевка!E42+'[1]Новый Урал'!E42+[1]покровка!E42+[1]толсты!E42</f>
        <v>2575.1</v>
      </c>
    </row>
    <row r="43" spans="1:5" ht="59.25" customHeight="1" thickBot="1" x14ac:dyDescent="0.3">
      <c r="A43" s="62" t="s">
        <v>627</v>
      </c>
      <c r="B43" s="49">
        <f>[1]алексеевка!B43+[1]аят!B43+[1]Бородиновка!B43+[1]варна!B43+[1]казановка!B43+[1]катенино!B43+[1]крок!B43+'[1]кулевчи  прилож 2'!B43+[1]лейпц!B43+[1]николаевка!B43+'[1]Новый Урал'!B43+[1]покровка!B43+[1]толсты!B43</f>
        <v>0</v>
      </c>
      <c r="C43" s="49">
        <f>[1]алексеевка!C43+[1]аят!C43+[1]Бородиновка!C43+[1]варна!C43+[1]казановка!C43+[1]катенино!C43+[1]крок!C43+'[1]кулевчи  прилож 2'!C43+[1]лейпц!C43+[1]николаевка!C43+'[1]Новый Урал'!C43+[1]покровка!C43+[1]толсты!C43</f>
        <v>0</v>
      </c>
      <c r="D43" s="49">
        <f>[1]алексеевка!D43+[1]аят!D43+[1]Бородиновка!D43+[1]варна!D43+[1]казановка!D43+[1]катенино!D43+[1]крок!D43+'[1]кулевчи  прилож 2'!D43+[1]лейпц!D43+[1]николаевка!D43+'[1]Новый Урал'!D43+[1]покровка!D43+[1]толсты!D43</f>
        <v>0</v>
      </c>
      <c r="E43" s="49">
        <f>[1]алексеевка!E43+[1]аят!E43+[1]Бородиновка!E43+[1]варна!E43+[1]казановка!E43+[1]катенино!E43+[1]крок!E43+'[1]кулевчи  прилож 2'!E43+[1]лейпц!E43+[1]николаевка!E43+'[1]Новый Урал'!E43+[1]покровка!E43+[1]толсты!E43</f>
        <v>0</v>
      </c>
    </row>
    <row r="44" spans="1:5" ht="20.25" customHeight="1" thickBot="1" x14ac:dyDescent="0.3">
      <c r="A44" s="60" t="s">
        <v>628</v>
      </c>
      <c r="B44" s="49"/>
      <c r="C44" s="49"/>
      <c r="D44" s="49"/>
      <c r="E44" s="49"/>
    </row>
    <row r="45" spans="1:5" ht="16.5" thickBot="1" x14ac:dyDescent="0.3">
      <c r="A45" s="63" t="s">
        <v>629</v>
      </c>
      <c r="B45" s="64">
        <f t="shared" ref="B45:E45" si="6">B11+B18+B23+B44</f>
        <v>176</v>
      </c>
      <c r="C45" s="64">
        <f t="shared" si="6"/>
        <v>294</v>
      </c>
      <c r="D45" s="64">
        <f t="shared" si="6"/>
        <v>21619.700000000004</v>
      </c>
      <c r="E45" s="64">
        <f t="shared" si="6"/>
        <v>15222.800000000001</v>
      </c>
    </row>
    <row r="46" spans="1:5" ht="16.5" thickBot="1" x14ac:dyDescent="0.3">
      <c r="A46" s="50" t="s">
        <v>530</v>
      </c>
      <c r="B46" s="49">
        <f>[1]алексеевка!B46+[1]Бородиновка!B46+[1]казановка!B46+[1]крок!B46+'[1]кулевчи  прилож 2'!B46+[1]лейпц!B46+'[1]Новый Урал'!B46</f>
        <v>0</v>
      </c>
      <c r="C46" s="49">
        <f>[1]алексеевка!C46+[1]Бородиновка!C46+[1]казановка!C46+[1]крок!C46+'[1]кулевчи  прилож 2'!C46+[1]лейпц!C46+'[1]Новый Урал'!C46</f>
        <v>0</v>
      </c>
      <c r="D46" s="49">
        <f>[1]алексеевка!D46+[1]Бородиновка!D46+[1]казановка!D46+[1]крок!D46+'[1]кулевчи  прилож 2'!D46+[1]лейпц!D46+'[1]Новый Урал'!D46</f>
        <v>0</v>
      </c>
      <c r="E46" s="49">
        <f>[1]алексеевка!E46+[1]Бородиновка!E46+[1]казановка!E46+[1]крок!E46+'[1]кулевчи  прилож 2'!E46+[1]лейпц!E46+'[1]Новый Урал'!E46</f>
        <v>0</v>
      </c>
    </row>
    <row r="47" spans="1:5" ht="21.75" customHeight="1" thickBot="1" x14ac:dyDescent="0.3">
      <c r="A47" s="50" t="s">
        <v>531</v>
      </c>
      <c r="B47" s="49">
        <f>[1]алексеевка!B47+[1]аят!B47+[1]Бородиновка!B47+[1]варна!B47+[1]казановка!B47+[1]катенино!B47+[1]крок!B47+'[1]кулевчи  прилож 2'!B47+[1]лейпц!B47+[1]николаевка!B47+'[1]Новый Урал'!B47+[1]покровка!B47+[1]толсты!B47</f>
        <v>1</v>
      </c>
      <c r="C47" s="49">
        <f>[1]алексеевка!C47+[1]аят!C47+[1]Бородиновка!C47+[1]варна!C47+[1]казановка!C47+[1]катенино!C47+[1]крок!C47+'[1]кулевчи  прилож 2'!C47+[1]лейпц!C47+[1]николаевка!C47+'[1]Новый Урал'!C47+[1]покровка!C47+[1]толсты!C47</f>
        <v>0</v>
      </c>
      <c r="D47" s="49">
        <f>[1]алексеевка!D47+[1]аят!D47+[1]Бородиновка!D47+[1]варна!D47+[1]казановка!D47+[1]катенино!D47+[1]крок!D47+'[1]кулевчи  прилож 2'!D47+[1]лейпц!D47+[1]николаевка!D47+'[1]Новый Урал'!D47+[1]покровка!D47+[1]толсты!D47</f>
        <v>3102.4</v>
      </c>
      <c r="E47" s="49">
        <f>[1]алексеевка!E47+[1]аят!E47+[1]Бородиновка!E47+[1]варна!E47+[1]казановка!E47+[1]катенино!E47+[1]крок!E47+'[1]кулевчи  прилож 2'!E47+[1]лейпц!E47+[1]николаевка!E47+'[1]Новый Урал'!E47+[1]покровка!E47+[1]толсты!E47</f>
        <v>3102.4</v>
      </c>
    </row>
    <row r="48" spans="1:5" ht="21.75" customHeight="1" thickBot="1" x14ac:dyDescent="0.3">
      <c r="A48" s="50" t="s">
        <v>533</v>
      </c>
      <c r="B48" s="49">
        <f>[1]алексеевка!B48+[1]аят!B48+[1]Бородиновка!B48+[1]варна!B48+[1]казановка!B48+[1]катенино!B48+[1]крок!B48+'[1]кулевчи  прилож 2'!B48+[1]лейпц!B48+[1]николаевка!B48+'[1]Новый Урал'!B48+[1]покровка!B48+[1]толсты!B48</f>
        <v>1</v>
      </c>
      <c r="C48" s="49">
        <f>[1]алексеевка!C48+[1]аят!C48+[1]Бородиновка!C48+[1]варна!C48+[1]казановка!C48+[1]катенино!C48+[1]крок!C48+'[1]кулевчи  прилож 2'!C48+[1]лейпц!C48+[1]николаевка!C48+'[1]Новый Урал'!C48+[1]покровка!C48+[1]толсты!C48</f>
        <v>1</v>
      </c>
      <c r="D48" s="49">
        <f>[1]алексеевка!D48+[1]аят!D48+[1]Бородиновка!D48+[1]варна!D48+[1]казановка!D48+[1]катенино!D48+[1]крок!D48+'[1]кулевчи  прилож 2'!D48+[1]лейпц!D48+[1]николаевка!D48+'[1]Новый Урал'!D48+[1]покровка!D48+[1]толсты!D48</f>
        <v>27</v>
      </c>
      <c r="E48" s="49">
        <f>[1]алексеевка!E48+[1]аят!E48+[1]Бородиновка!E48+[1]варна!E48+[1]казановка!E48+[1]катенино!E48+[1]крок!E48+'[1]кулевчи  прилож 2'!E48+[1]лейпц!E48+[1]николаевка!E48+'[1]Новый Урал'!E48+[1]покровка!E48+[1]толсты!E48</f>
        <v>18.3</v>
      </c>
    </row>
    <row r="49" spans="1:5" ht="21.75" customHeight="1" thickBot="1" x14ac:dyDescent="0.3">
      <c r="A49" s="50" t="s">
        <v>535</v>
      </c>
      <c r="B49" s="49">
        <f>[1]алексеевка!B49+[1]аят!B49+[1]Бородиновка!B49+[1]варна!B49+[1]казановка!B49+[1]катенино!B49+[1]крок!B49+'[1]кулевчи  прилож 2'!B49+[1]лейпц!B49+[1]николаевка!B49+'[1]Новый Урал'!B49+[1]покровка!B49+[1]толсты!B49</f>
        <v>15</v>
      </c>
      <c r="C49" s="49">
        <f>[1]алексеевка!C49+[1]аят!C49+[1]Бородиновка!C49+[1]варна!C49+[1]казановка!C49+[1]катенино!C49+[1]крок!C49+'[1]кулевчи  прилож 2'!C49+[1]лейпц!C49+[1]николаевка!C49+'[1]Новый Урал'!C49+[1]покровка!C49+[1]толсты!C49</f>
        <v>16</v>
      </c>
      <c r="D49" s="49">
        <f>[1]алексеевка!D49+[1]аят!D49+[1]Бородиновка!D49+[1]варна!D49+[1]казановка!D49+[1]катенино!D49+[1]крок!D49+'[1]кулевчи  прилож 2'!D49+[1]лейпц!D49+[1]николаевка!D49+'[1]Новый Урал'!D49+[1]покровка!D49+[1]толсты!D49</f>
        <v>378.3</v>
      </c>
      <c r="E49" s="49">
        <f>[1]алексеевка!E49+[1]аят!E49+[1]Бородиновка!E49+[1]варна!E49+[1]казановка!E49+[1]катенино!E49+[1]крок!E49+'[1]кулевчи  прилож 2'!E49+[1]лейпц!E49+[1]николаевка!E49+'[1]Новый Урал'!E49+[1]покровка!E49+[1]толсты!E49</f>
        <v>289.8</v>
      </c>
    </row>
    <row r="50" spans="1:5" ht="15.75" x14ac:dyDescent="0.25">
      <c r="A50" s="47"/>
      <c r="B50" s="225">
        <f>B45+B46+B47+B48+B49</f>
        <v>193</v>
      </c>
      <c r="C50" s="225">
        <f t="shared" ref="C50:E50" si="7">C45+C46+C47+C48+C49</f>
        <v>311</v>
      </c>
      <c r="D50" s="225">
        <f t="shared" si="7"/>
        <v>25127.400000000005</v>
      </c>
      <c r="E50" s="225">
        <f t="shared" si="7"/>
        <v>18633.3</v>
      </c>
    </row>
    <row r="51" spans="1:5" ht="21" customHeight="1" thickBot="1" x14ac:dyDescent="0.3">
      <c r="A51" s="50" t="s">
        <v>581</v>
      </c>
      <c r="B51" s="227"/>
      <c r="C51" s="227"/>
      <c r="D51" s="227"/>
      <c r="E51" s="227"/>
    </row>
    <row r="52" spans="1:5" ht="21" customHeight="1" thickBot="1" x14ac:dyDescent="0.3">
      <c r="A52" s="50" t="s">
        <v>630</v>
      </c>
      <c r="B52" s="49"/>
      <c r="C52" s="49"/>
      <c r="D52" s="49"/>
      <c r="E52" s="49"/>
    </row>
    <row r="53" spans="1:5" ht="21" customHeight="1" thickBot="1" x14ac:dyDescent="0.3">
      <c r="A53" s="48" t="s">
        <v>602</v>
      </c>
      <c r="B53" s="49"/>
      <c r="C53" s="49"/>
      <c r="D53" s="49"/>
      <c r="E53" s="49"/>
    </row>
    <row r="54" spans="1:5" ht="21" customHeight="1" thickBot="1" x14ac:dyDescent="0.3">
      <c r="A54" s="48" t="s">
        <v>631</v>
      </c>
      <c r="B54" s="49"/>
      <c r="C54" s="49"/>
      <c r="D54" s="49"/>
      <c r="E54" s="49"/>
    </row>
    <row r="55" spans="1:5" ht="21" customHeight="1" thickBot="1" x14ac:dyDescent="0.3">
      <c r="A55" s="48" t="s">
        <v>632</v>
      </c>
      <c r="B55" s="49"/>
      <c r="C55" s="49"/>
      <c r="D55" s="49"/>
      <c r="E55" s="49"/>
    </row>
    <row r="56" spans="1:5" ht="21" customHeight="1" x14ac:dyDescent="0.25">
      <c r="A56" s="51" t="s">
        <v>633</v>
      </c>
      <c r="B56" s="222"/>
      <c r="C56" s="222"/>
      <c r="D56" s="222"/>
      <c r="E56" s="222"/>
    </row>
    <row r="57" spans="1:5" ht="21" customHeight="1" x14ac:dyDescent="0.25">
      <c r="A57" s="51" t="s">
        <v>634</v>
      </c>
      <c r="B57" s="224"/>
      <c r="C57" s="224"/>
      <c r="D57" s="224"/>
      <c r="E57" s="224"/>
    </row>
    <row r="58" spans="1:5" ht="21" customHeight="1" x14ac:dyDescent="0.25">
      <c r="A58" s="51" t="s">
        <v>635</v>
      </c>
      <c r="B58" s="224"/>
      <c r="C58" s="224"/>
      <c r="D58" s="224"/>
      <c r="E58" s="224"/>
    </row>
    <row r="59" spans="1:5" ht="21" customHeight="1" thickBot="1" x14ac:dyDescent="0.3">
      <c r="A59" s="48" t="s">
        <v>636</v>
      </c>
      <c r="B59" s="223"/>
      <c r="C59" s="223"/>
      <c r="D59" s="223"/>
      <c r="E59" s="223"/>
    </row>
    <row r="60" spans="1:5" ht="15.75" x14ac:dyDescent="0.25">
      <c r="A60" s="1"/>
    </row>
    <row r="61" spans="1:5" ht="18.75" x14ac:dyDescent="0.25">
      <c r="A61" s="65"/>
    </row>
    <row r="62" spans="1:5" ht="18.75" x14ac:dyDescent="0.25">
      <c r="A62" s="65"/>
    </row>
    <row r="63" spans="1:5" ht="18.75" x14ac:dyDescent="0.25">
      <c r="A63" s="65"/>
    </row>
    <row r="64" spans="1:5" ht="18.75" x14ac:dyDescent="0.25">
      <c r="A64" s="65"/>
    </row>
    <row r="65" spans="1:1" x14ac:dyDescent="0.25">
      <c r="A65" s="35"/>
    </row>
    <row r="66" spans="1:1" x14ac:dyDescent="0.25">
      <c r="A66" s="35"/>
    </row>
    <row r="67" spans="1:1" ht="15.75" x14ac:dyDescent="0.25">
      <c r="A67" s="1"/>
    </row>
    <row r="68" spans="1:1" ht="15.75" x14ac:dyDescent="0.25">
      <c r="A68" s="36"/>
    </row>
    <row r="69" spans="1:1" ht="15.75" x14ac:dyDescent="0.25">
      <c r="A69" s="36"/>
    </row>
    <row r="70" spans="1:1" ht="15.75" x14ac:dyDescent="0.25">
      <c r="A70" s="36"/>
    </row>
    <row r="71" spans="1:1" ht="15.75" x14ac:dyDescent="0.25">
      <c r="A71" s="36"/>
    </row>
    <row r="72" spans="1:1" ht="15.75" x14ac:dyDescent="0.25">
      <c r="A72" s="36"/>
    </row>
    <row r="73" spans="1:1" ht="15.75" x14ac:dyDescent="0.25">
      <c r="A73" s="36"/>
    </row>
    <row r="74" spans="1:1" ht="15.75" x14ac:dyDescent="0.25">
      <c r="A74" s="36"/>
    </row>
    <row r="75" spans="1:1" ht="15.75" x14ac:dyDescent="0.25">
      <c r="A75" s="36"/>
    </row>
    <row r="76" spans="1:1" ht="15.75" x14ac:dyDescent="0.25">
      <c r="A76" s="36"/>
    </row>
    <row r="77" spans="1:1" ht="15.75" x14ac:dyDescent="0.25">
      <c r="A77" s="36"/>
    </row>
    <row r="78" spans="1:1" ht="15.75" x14ac:dyDescent="0.25">
      <c r="A78" s="36"/>
    </row>
    <row r="79" spans="1:1" ht="15.75" x14ac:dyDescent="0.25">
      <c r="A79" s="36"/>
    </row>
    <row r="80" spans="1:1" ht="15.75" x14ac:dyDescent="0.25">
      <c r="A80" s="36"/>
    </row>
    <row r="81" spans="1:1" ht="15.75" x14ac:dyDescent="0.25">
      <c r="A81" s="36"/>
    </row>
    <row r="82" spans="1:1" ht="15.75" x14ac:dyDescent="0.25">
      <c r="A82" s="36"/>
    </row>
    <row r="83" spans="1:1" ht="15.75" x14ac:dyDescent="0.25">
      <c r="A83" s="36"/>
    </row>
    <row r="84" spans="1:1" ht="15.75" x14ac:dyDescent="0.25">
      <c r="A84" s="36"/>
    </row>
    <row r="85" spans="1:1" ht="15.75" x14ac:dyDescent="0.25">
      <c r="A85" s="36"/>
    </row>
    <row r="86" spans="1:1" x14ac:dyDescent="0.25">
      <c r="A86" s="35"/>
    </row>
    <row r="87" spans="1:1" x14ac:dyDescent="0.25">
      <c r="A87" s="66"/>
    </row>
    <row r="88" spans="1:1" x14ac:dyDescent="0.25">
      <c r="A88" s="35"/>
    </row>
  </sheetData>
  <mergeCells count="28">
    <mergeCell ref="B56:B59"/>
    <mergeCell ref="C56:C59"/>
    <mergeCell ref="D56:D59"/>
    <mergeCell ref="E56:E59"/>
    <mergeCell ref="B27:B29"/>
    <mergeCell ref="C27:C29"/>
    <mergeCell ref="D27:D29"/>
    <mergeCell ref="E27:E29"/>
    <mergeCell ref="B50:B51"/>
    <mergeCell ref="C50:C51"/>
    <mergeCell ref="D50:D51"/>
    <mergeCell ref="E50:E51"/>
    <mergeCell ref="B18:B20"/>
    <mergeCell ref="C18:C20"/>
    <mergeCell ref="D18:D20"/>
    <mergeCell ref="E18:E20"/>
    <mergeCell ref="B23:B25"/>
    <mergeCell ref="C23:C25"/>
    <mergeCell ref="D23:D25"/>
    <mergeCell ref="E23:E25"/>
    <mergeCell ref="A4:E4"/>
    <mergeCell ref="D7:E7"/>
    <mergeCell ref="D8:E8"/>
    <mergeCell ref="D9:E9"/>
    <mergeCell ref="B11:B12"/>
    <mergeCell ref="C11:C12"/>
    <mergeCell ref="D11:D12"/>
    <mergeCell ref="E11:E1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5"/>
  <sheetViews>
    <sheetView topLeftCell="A7" workbookViewId="0">
      <selection activeCell="K58" sqref="K58"/>
    </sheetView>
  </sheetViews>
  <sheetFormatPr defaultRowHeight="15" x14ac:dyDescent="0.25"/>
  <cols>
    <col min="1" max="1" width="36.5703125" customWidth="1"/>
    <col min="2" max="3" width="12" customWidth="1"/>
    <col min="4" max="4" width="10.85546875" customWidth="1"/>
    <col min="5" max="5" width="12.5703125" customWidth="1"/>
    <col min="6" max="6" width="12.7109375" customWidth="1"/>
    <col min="7" max="7" width="12.28515625" customWidth="1"/>
    <col min="8" max="8" width="15.85546875" customWidth="1"/>
    <col min="9" max="9" width="17.140625" customWidth="1"/>
  </cols>
  <sheetData>
    <row r="1" spans="1:9" ht="15" customHeight="1" x14ac:dyDescent="0.25">
      <c r="A1" s="228" t="s">
        <v>637</v>
      </c>
      <c r="B1" s="228"/>
      <c r="C1" s="228"/>
      <c r="D1" s="228"/>
      <c r="E1" s="228"/>
      <c r="F1" s="228"/>
      <c r="G1" s="228"/>
      <c r="H1" s="228"/>
      <c r="I1" s="228"/>
    </row>
    <row r="2" spans="1:9" x14ac:dyDescent="0.25">
      <c r="A2" s="67"/>
    </row>
    <row r="3" spans="1:9" x14ac:dyDescent="0.25">
      <c r="A3" s="229" t="s">
        <v>638</v>
      </c>
      <c r="B3" s="229"/>
      <c r="C3" s="229"/>
      <c r="D3" s="229"/>
      <c r="E3" s="229"/>
      <c r="F3" s="229"/>
      <c r="G3" s="229"/>
      <c r="H3" s="229"/>
      <c r="I3" s="229"/>
    </row>
    <row r="4" spans="1:9" x14ac:dyDescent="0.25">
      <c r="A4" s="229"/>
      <c r="B4" s="229"/>
      <c r="C4" s="229"/>
      <c r="D4" s="229"/>
      <c r="E4" s="229"/>
      <c r="F4" s="229"/>
      <c r="G4" s="229"/>
      <c r="H4" s="229"/>
      <c r="I4" s="229"/>
    </row>
    <row r="5" spans="1:9" x14ac:dyDescent="0.25">
      <c r="A5" s="68"/>
      <c r="B5" s="68"/>
      <c r="C5" s="68"/>
      <c r="D5" s="68"/>
      <c r="F5" s="68"/>
    </row>
    <row r="6" spans="1:9" ht="15.75" thickBot="1" x14ac:dyDescent="0.3">
      <c r="A6" s="67"/>
    </row>
    <row r="7" spans="1:9" ht="15.75" customHeight="1" x14ac:dyDescent="0.25">
      <c r="A7" s="41" t="s">
        <v>595</v>
      </c>
      <c r="B7" s="42"/>
      <c r="C7" s="192" t="s">
        <v>639</v>
      </c>
      <c r="D7" s="192" t="s">
        <v>640</v>
      </c>
      <c r="E7" s="192" t="s">
        <v>641</v>
      </c>
      <c r="F7" s="230" t="s">
        <v>642</v>
      </c>
      <c r="G7" s="231"/>
      <c r="H7" s="42" t="s">
        <v>643</v>
      </c>
      <c r="I7" s="42" t="s">
        <v>644</v>
      </c>
    </row>
    <row r="8" spans="1:9" ht="48" customHeight="1" thickBot="1" x14ac:dyDescent="0.3">
      <c r="A8" s="43" t="s">
        <v>645</v>
      </c>
      <c r="B8" s="196" t="s">
        <v>6</v>
      </c>
      <c r="C8" s="193"/>
      <c r="D8" s="193"/>
      <c r="E8" s="193"/>
      <c r="F8" s="232"/>
      <c r="G8" s="233"/>
      <c r="H8" s="44" t="s">
        <v>646</v>
      </c>
      <c r="I8" s="44" t="s">
        <v>647</v>
      </c>
    </row>
    <row r="9" spans="1:9" ht="31.5" x14ac:dyDescent="0.25">
      <c r="A9" s="69"/>
      <c r="B9" s="196"/>
      <c r="C9" s="193"/>
      <c r="D9" s="193"/>
      <c r="E9" s="193"/>
      <c r="F9" s="192" t="s">
        <v>13</v>
      </c>
      <c r="G9" s="44" t="s">
        <v>648</v>
      </c>
      <c r="H9" s="44" t="s">
        <v>649</v>
      </c>
      <c r="I9" s="70"/>
    </row>
    <row r="10" spans="1:9" ht="63.75" thickBot="1" x14ac:dyDescent="0.3">
      <c r="A10" s="45"/>
      <c r="B10" s="197"/>
      <c r="C10" s="194"/>
      <c r="D10" s="194"/>
      <c r="E10" s="194"/>
      <c r="F10" s="194"/>
      <c r="G10" s="71" t="s">
        <v>650</v>
      </c>
      <c r="H10" s="72"/>
      <c r="I10" s="72"/>
    </row>
    <row r="11" spans="1:9" ht="32.25" thickBot="1" x14ac:dyDescent="0.3">
      <c r="A11" s="73" t="s">
        <v>651</v>
      </c>
      <c r="B11" s="53"/>
      <c r="C11" s="53"/>
      <c r="D11" s="53"/>
      <c r="E11" s="74"/>
      <c r="F11" s="63"/>
      <c r="G11" s="53"/>
      <c r="H11" s="53"/>
      <c r="I11" s="53"/>
    </row>
    <row r="12" spans="1:9" ht="16.5" thickBot="1" x14ac:dyDescent="0.3">
      <c r="A12" s="43" t="s">
        <v>652</v>
      </c>
      <c r="B12" s="51"/>
      <c r="C12" s="51"/>
      <c r="D12" s="51"/>
      <c r="E12" s="75"/>
      <c r="F12" s="47"/>
      <c r="G12" s="51"/>
      <c r="H12" s="51"/>
      <c r="I12" s="51"/>
    </row>
    <row r="13" spans="1:9" ht="21.75" customHeight="1" thickBot="1" x14ac:dyDescent="0.3">
      <c r="A13" s="4" t="s">
        <v>653</v>
      </c>
      <c r="B13" s="76"/>
      <c r="C13" s="77">
        <f>C14+C15</f>
        <v>2</v>
      </c>
      <c r="D13" s="77">
        <f t="shared" ref="D13:G13" si="0">D14+D15</f>
        <v>100</v>
      </c>
      <c r="E13" s="77">
        <f t="shared" si="0"/>
        <v>8</v>
      </c>
      <c r="F13" s="77">
        <f t="shared" si="0"/>
        <v>298</v>
      </c>
      <c r="G13" s="77">
        <f t="shared" si="0"/>
        <v>222</v>
      </c>
      <c r="H13" s="53"/>
      <c r="I13" s="53"/>
    </row>
    <row r="14" spans="1:9" ht="21.75" customHeight="1" thickBot="1" x14ac:dyDescent="0.3">
      <c r="A14" s="78" t="s">
        <v>654</v>
      </c>
      <c r="B14" s="79" t="s">
        <v>45</v>
      </c>
      <c r="C14" s="79">
        <v>1</v>
      </c>
      <c r="D14" s="79">
        <v>30</v>
      </c>
      <c r="E14" s="79">
        <v>5</v>
      </c>
      <c r="F14" s="79">
        <v>164</v>
      </c>
      <c r="G14" s="79">
        <v>110</v>
      </c>
      <c r="H14" s="79" t="s">
        <v>655</v>
      </c>
      <c r="I14" s="80" t="s">
        <v>656</v>
      </c>
    </row>
    <row r="15" spans="1:9" ht="21.75" customHeight="1" thickBot="1" x14ac:dyDescent="0.3">
      <c r="A15" s="81" t="s">
        <v>657</v>
      </c>
      <c r="B15" s="79" t="s">
        <v>45</v>
      </c>
      <c r="C15" s="79">
        <v>1</v>
      </c>
      <c r="D15" s="79">
        <v>70</v>
      </c>
      <c r="E15" s="79">
        <v>3</v>
      </c>
      <c r="F15" s="79">
        <v>134</v>
      </c>
      <c r="G15" s="79">
        <v>112</v>
      </c>
      <c r="H15" s="79" t="s">
        <v>658</v>
      </c>
      <c r="I15" s="80" t="s">
        <v>659</v>
      </c>
    </row>
    <row r="16" spans="1:9" ht="21.75" customHeight="1" thickBot="1" x14ac:dyDescent="0.3">
      <c r="A16" s="43" t="s">
        <v>660</v>
      </c>
      <c r="B16" s="51"/>
      <c r="C16" s="82">
        <f>C17+C18+C19+C20</f>
        <v>4</v>
      </c>
      <c r="D16" s="82">
        <f t="shared" ref="D16:G16" si="1">D17+D18+D19+D20</f>
        <v>154</v>
      </c>
      <c r="E16" s="82">
        <f t="shared" si="1"/>
        <v>12</v>
      </c>
      <c r="F16" s="82">
        <f t="shared" si="1"/>
        <v>855</v>
      </c>
      <c r="G16" s="82">
        <f t="shared" si="1"/>
        <v>331.8</v>
      </c>
      <c r="H16" s="51"/>
      <c r="I16" s="51"/>
    </row>
    <row r="17" spans="1:52" ht="21.75" customHeight="1" x14ac:dyDescent="0.25">
      <c r="A17" s="83" t="s">
        <v>661</v>
      </c>
      <c r="B17" s="79" t="s">
        <v>45</v>
      </c>
      <c r="C17" s="79">
        <v>1</v>
      </c>
      <c r="D17" s="79">
        <v>20</v>
      </c>
      <c r="E17" s="79">
        <v>3</v>
      </c>
      <c r="F17" s="79">
        <v>60</v>
      </c>
      <c r="G17" s="79">
        <v>52</v>
      </c>
      <c r="H17" s="80" t="s">
        <v>662</v>
      </c>
      <c r="I17" s="79" t="s">
        <v>663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ht="21.75" customHeight="1" thickBot="1" x14ac:dyDescent="0.3">
      <c r="A18" s="84" t="s">
        <v>664</v>
      </c>
      <c r="B18" s="79" t="s">
        <v>45</v>
      </c>
      <c r="C18" s="79">
        <v>1</v>
      </c>
      <c r="D18" s="79">
        <v>50</v>
      </c>
      <c r="E18" s="79">
        <v>3</v>
      </c>
      <c r="F18" s="79">
        <v>90</v>
      </c>
      <c r="G18" s="79">
        <v>70</v>
      </c>
      <c r="H18" s="80" t="s">
        <v>665</v>
      </c>
      <c r="I18" s="79" t="s">
        <v>666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s="23" customFormat="1" ht="21.75" customHeight="1" thickBot="1" x14ac:dyDescent="0.3">
      <c r="A19" s="81" t="s">
        <v>667</v>
      </c>
      <c r="B19" s="55" t="s">
        <v>45</v>
      </c>
      <c r="C19" s="55">
        <v>1</v>
      </c>
      <c r="D19" s="55">
        <v>64</v>
      </c>
      <c r="E19" s="55">
        <v>3</v>
      </c>
      <c r="F19" s="55">
        <v>585</v>
      </c>
      <c r="G19" s="55">
        <v>184.8</v>
      </c>
      <c r="H19" s="85" t="s">
        <v>668</v>
      </c>
      <c r="I19" s="55" t="s">
        <v>669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ht="21.75" customHeight="1" thickBot="1" x14ac:dyDescent="0.3">
      <c r="A20" s="86" t="s">
        <v>670</v>
      </c>
      <c r="B20" s="55" t="s">
        <v>45</v>
      </c>
      <c r="C20" s="55">
        <v>1</v>
      </c>
      <c r="D20" s="55">
        <v>20</v>
      </c>
      <c r="E20" s="55">
        <v>3</v>
      </c>
      <c r="F20" s="55">
        <v>120</v>
      </c>
      <c r="G20" s="55">
        <v>25</v>
      </c>
      <c r="H20" s="85" t="s">
        <v>671</v>
      </c>
      <c r="I20" s="55" t="s">
        <v>672</v>
      </c>
    </row>
    <row r="21" spans="1:52" ht="22.5" customHeight="1" thickBot="1" x14ac:dyDescent="0.3">
      <c r="A21" s="4" t="s">
        <v>673</v>
      </c>
      <c r="B21" s="53"/>
      <c r="C21" s="77">
        <f>C22</f>
        <v>1</v>
      </c>
      <c r="D21" s="77">
        <f t="shared" ref="D21:G21" si="2">D22</f>
        <v>60</v>
      </c>
      <c r="E21" s="77">
        <f t="shared" si="2"/>
        <v>12</v>
      </c>
      <c r="F21" s="77">
        <f t="shared" si="2"/>
        <v>360</v>
      </c>
      <c r="G21" s="77">
        <f t="shared" si="2"/>
        <v>160</v>
      </c>
      <c r="H21" s="53"/>
      <c r="I21" s="53"/>
    </row>
    <row r="22" spans="1:52" ht="22.5" customHeight="1" thickBot="1" x14ac:dyDescent="0.3">
      <c r="A22" s="87" t="s">
        <v>674</v>
      </c>
      <c r="B22" s="79" t="s">
        <v>675</v>
      </c>
      <c r="C22" s="79">
        <v>1</v>
      </c>
      <c r="D22" s="79">
        <v>60</v>
      </c>
      <c r="E22" s="79">
        <v>12</v>
      </c>
      <c r="F22" s="79">
        <v>360</v>
      </c>
      <c r="G22" s="79">
        <v>160</v>
      </c>
      <c r="H22" s="80" t="s">
        <v>676</v>
      </c>
      <c r="I22" s="79" t="s">
        <v>26</v>
      </c>
    </row>
    <row r="23" spans="1:52" ht="20.25" customHeight="1" thickBot="1" x14ac:dyDescent="0.3">
      <c r="A23" s="43" t="s">
        <v>677</v>
      </c>
      <c r="B23" s="51"/>
      <c r="C23" s="51"/>
      <c r="D23" s="51"/>
      <c r="E23" s="75"/>
      <c r="F23" s="47"/>
      <c r="G23" s="51"/>
      <c r="H23" s="51"/>
      <c r="I23" s="51"/>
    </row>
    <row r="24" spans="1:52" ht="38.25" customHeight="1" thickBot="1" x14ac:dyDescent="0.3">
      <c r="A24" s="4" t="s">
        <v>678</v>
      </c>
      <c r="B24" s="53"/>
      <c r="C24" s="53"/>
      <c r="D24" s="53"/>
      <c r="E24" s="74"/>
      <c r="F24" s="63"/>
      <c r="G24" s="53"/>
      <c r="H24" s="53"/>
      <c r="I24" s="53"/>
    </row>
    <row r="25" spans="1:52" ht="20.25" customHeight="1" thickBot="1" x14ac:dyDescent="0.3">
      <c r="A25" s="43" t="s">
        <v>679</v>
      </c>
      <c r="B25" s="51"/>
      <c r="C25" s="82">
        <f>C26+C27</f>
        <v>2</v>
      </c>
      <c r="D25" s="82">
        <f t="shared" ref="D25:G25" si="3">D26+D27</f>
        <v>2</v>
      </c>
      <c r="E25" s="82">
        <f t="shared" si="3"/>
        <v>2</v>
      </c>
      <c r="F25" s="82">
        <f t="shared" si="3"/>
        <v>23.2</v>
      </c>
      <c r="G25" s="82">
        <f t="shared" si="3"/>
        <v>23.2</v>
      </c>
      <c r="H25" s="51"/>
      <c r="I25" s="51"/>
    </row>
    <row r="26" spans="1:52" ht="28.5" customHeight="1" thickBot="1" x14ac:dyDescent="0.3">
      <c r="A26" s="87" t="s">
        <v>680</v>
      </c>
      <c r="B26" s="79" t="s">
        <v>681</v>
      </c>
      <c r="C26" s="55">
        <v>1</v>
      </c>
      <c r="D26" s="55">
        <v>0</v>
      </c>
      <c r="E26" s="55">
        <v>1</v>
      </c>
      <c r="F26" s="55">
        <v>16</v>
      </c>
      <c r="G26" s="55">
        <v>16</v>
      </c>
      <c r="H26" s="55" t="s">
        <v>682</v>
      </c>
      <c r="I26" s="55" t="s">
        <v>26</v>
      </c>
    </row>
    <row r="27" spans="1:52" ht="25.5" customHeight="1" thickBot="1" x14ac:dyDescent="0.3">
      <c r="A27" s="87" t="s">
        <v>680</v>
      </c>
      <c r="B27" s="79" t="s">
        <v>681</v>
      </c>
      <c r="C27" s="79">
        <v>1</v>
      </c>
      <c r="D27" s="79">
        <v>2</v>
      </c>
      <c r="E27" s="79">
        <v>1</v>
      </c>
      <c r="F27" s="79">
        <v>7.2</v>
      </c>
      <c r="G27" s="79">
        <v>7.2</v>
      </c>
      <c r="H27" s="79" t="s">
        <v>682</v>
      </c>
      <c r="I27" s="55" t="s">
        <v>26</v>
      </c>
    </row>
    <row r="28" spans="1:52" ht="23.25" customHeight="1" thickBot="1" x14ac:dyDescent="0.3">
      <c r="A28" s="4" t="s">
        <v>683</v>
      </c>
      <c r="B28" s="53"/>
      <c r="C28" s="53"/>
      <c r="D28" s="53"/>
      <c r="E28" s="74"/>
      <c r="F28" s="63"/>
      <c r="G28" s="53"/>
      <c r="H28" s="53"/>
      <c r="I28" s="53"/>
    </row>
    <row r="29" spans="1:52" ht="24" customHeight="1" thickBot="1" x14ac:dyDescent="0.3">
      <c r="A29" s="4" t="s">
        <v>684</v>
      </c>
      <c r="B29" s="53"/>
      <c r="C29" s="53"/>
      <c r="D29" s="53"/>
      <c r="E29" s="74"/>
      <c r="F29" s="63"/>
      <c r="G29" s="53"/>
      <c r="H29" s="53"/>
      <c r="I29" s="53"/>
    </row>
    <row r="30" spans="1:52" ht="37.5" customHeight="1" thickBot="1" x14ac:dyDescent="0.3">
      <c r="A30" s="88" t="s">
        <v>685</v>
      </c>
      <c r="B30" s="48"/>
      <c r="C30" s="89">
        <f>C31+C32+C33+C34</f>
        <v>4</v>
      </c>
      <c r="D30" s="89">
        <f t="shared" ref="D30:G30" si="4">D31+D32+D33+D34</f>
        <v>4</v>
      </c>
      <c r="E30" s="89">
        <f t="shared" si="4"/>
        <v>11</v>
      </c>
      <c r="F30" s="89">
        <f t="shared" si="4"/>
        <v>217.9</v>
      </c>
      <c r="G30" s="89">
        <f t="shared" si="4"/>
        <v>59</v>
      </c>
      <c r="H30" s="48"/>
      <c r="I30" s="48"/>
    </row>
    <row r="31" spans="1:52" ht="37.5" customHeight="1" thickBot="1" x14ac:dyDescent="0.3">
      <c r="A31" s="90" t="s">
        <v>686</v>
      </c>
      <c r="B31" s="55" t="s">
        <v>28</v>
      </c>
      <c r="C31" s="55">
        <v>1</v>
      </c>
      <c r="D31" s="55">
        <v>2</v>
      </c>
      <c r="E31" s="55">
        <v>3</v>
      </c>
      <c r="F31" s="55">
        <v>20</v>
      </c>
      <c r="G31" s="55">
        <v>12</v>
      </c>
      <c r="H31" s="55" t="s">
        <v>687</v>
      </c>
      <c r="I31" s="55" t="s">
        <v>26</v>
      </c>
    </row>
    <row r="32" spans="1:52" ht="37.5" customHeight="1" thickBot="1" x14ac:dyDescent="0.3">
      <c r="A32" s="90" t="s">
        <v>688</v>
      </c>
      <c r="B32" s="55" t="s">
        <v>45</v>
      </c>
      <c r="C32" s="55">
        <v>1</v>
      </c>
      <c r="D32" s="55">
        <v>2</v>
      </c>
      <c r="E32" s="55">
        <v>2</v>
      </c>
      <c r="F32" s="55">
        <v>82.9</v>
      </c>
      <c r="G32" s="55">
        <v>18</v>
      </c>
      <c r="H32" s="55" t="s">
        <v>689</v>
      </c>
      <c r="I32" s="55" t="s">
        <v>690</v>
      </c>
    </row>
    <row r="33" spans="1:9" ht="37.5" customHeight="1" thickBot="1" x14ac:dyDescent="0.3">
      <c r="A33" s="90" t="s">
        <v>691</v>
      </c>
      <c r="B33" s="55" t="s">
        <v>45</v>
      </c>
      <c r="C33" s="55">
        <v>1</v>
      </c>
      <c r="D33" s="55">
        <v>0</v>
      </c>
      <c r="E33" s="55">
        <v>3</v>
      </c>
      <c r="F33" s="55">
        <v>30</v>
      </c>
      <c r="G33" s="55">
        <v>9</v>
      </c>
      <c r="H33" s="55" t="s">
        <v>682</v>
      </c>
      <c r="I33" s="55" t="s">
        <v>692</v>
      </c>
    </row>
    <row r="34" spans="1:9" ht="37.5" customHeight="1" thickBot="1" x14ac:dyDescent="0.3">
      <c r="A34" s="81" t="s">
        <v>693</v>
      </c>
      <c r="B34" s="55" t="s">
        <v>45</v>
      </c>
      <c r="C34" s="55">
        <v>1</v>
      </c>
      <c r="D34" s="55">
        <v>0</v>
      </c>
      <c r="E34" s="55">
        <v>3</v>
      </c>
      <c r="F34" s="55">
        <v>85</v>
      </c>
      <c r="G34" s="55">
        <v>20</v>
      </c>
      <c r="H34" s="55" t="s">
        <v>694</v>
      </c>
      <c r="I34" s="55" t="s">
        <v>695</v>
      </c>
    </row>
    <row r="35" spans="1:9" ht="37.5" customHeight="1" thickBot="1" x14ac:dyDescent="0.3">
      <c r="A35" s="91" t="s">
        <v>696</v>
      </c>
      <c r="B35" s="92"/>
      <c r="C35" s="93">
        <f>C13+C16+C21+C30+C25</f>
        <v>13</v>
      </c>
      <c r="D35" s="93">
        <f t="shared" ref="D35:G35" si="5">D13+D16+D21+D30+D25</f>
        <v>320</v>
      </c>
      <c r="E35" s="93">
        <f t="shared" si="5"/>
        <v>45</v>
      </c>
      <c r="F35" s="93">
        <f t="shared" si="5"/>
        <v>1754.1000000000001</v>
      </c>
      <c r="G35" s="93">
        <f t="shared" si="5"/>
        <v>796</v>
      </c>
      <c r="H35" s="92"/>
      <c r="I35" s="92"/>
    </row>
    <row r="36" spans="1:9" ht="37.5" customHeight="1" thickBot="1" x14ac:dyDescent="0.3">
      <c r="A36" s="91" t="s">
        <v>697</v>
      </c>
      <c r="B36" s="92"/>
      <c r="C36" s="92"/>
      <c r="D36" s="92"/>
      <c r="E36" s="94"/>
      <c r="F36" s="95"/>
      <c r="G36" s="92"/>
      <c r="H36" s="92"/>
      <c r="I36" s="92"/>
    </row>
    <row r="37" spans="1:9" ht="33.75" customHeight="1" thickBot="1" x14ac:dyDescent="0.3">
      <c r="A37" s="91" t="s">
        <v>698</v>
      </c>
      <c r="B37" s="92"/>
      <c r="C37" s="96">
        <f>[2]варна!C38</f>
        <v>2</v>
      </c>
      <c r="D37" s="96">
        <f>[2]варна!D38</f>
        <v>130</v>
      </c>
      <c r="E37" s="96">
        <f>[2]варна!E38</f>
        <v>11</v>
      </c>
      <c r="F37" s="96">
        <f>[2]варна!F38</f>
        <v>1135</v>
      </c>
      <c r="G37" s="96">
        <f>[2]варна!G38</f>
        <v>350</v>
      </c>
      <c r="H37" s="92"/>
      <c r="I37" s="92"/>
    </row>
    <row r="38" spans="1:9" ht="32.25" thickBot="1" x14ac:dyDescent="0.3">
      <c r="A38" s="97" t="s">
        <v>699</v>
      </c>
      <c r="B38" s="98"/>
      <c r="C38" s="99">
        <f>C40+C41+C42+C43+C44</f>
        <v>16</v>
      </c>
      <c r="D38" s="99">
        <f t="shared" ref="D38:G38" si="6">D40+D41+D42+D43+D44</f>
        <v>1254</v>
      </c>
      <c r="E38" s="99">
        <f t="shared" si="6"/>
        <v>55</v>
      </c>
      <c r="F38" s="99">
        <f t="shared" si="6"/>
        <v>2984.6000000000004</v>
      </c>
      <c r="G38" s="99">
        <f t="shared" si="6"/>
        <v>1959.8</v>
      </c>
      <c r="H38" s="98"/>
      <c r="I38" s="62"/>
    </row>
    <row r="39" spans="1:9" ht="16.5" thickBot="1" x14ac:dyDescent="0.3">
      <c r="A39" s="4" t="s">
        <v>602</v>
      </c>
      <c r="B39" s="53"/>
      <c r="C39" s="53"/>
      <c r="D39" s="53"/>
      <c r="E39" s="53"/>
      <c r="F39" s="53"/>
      <c r="G39" s="53"/>
      <c r="H39" s="53"/>
      <c r="I39" s="53"/>
    </row>
    <row r="40" spans="1:9" ht="16.5" thickBot="1" x14ac:dyDescent="0.3">
      <c r="A40" s="43" t="s">
        <v>700</v>
      </c>
      <c r="B40" s="43"/>
      <c r="C40" s="43"/>
      <c r="D40" s="43"/>
      <c r="E40" s="43"/>
      <c r="F40" s="43"/>
      <c r="G40" s="43"/>
      <c r="H40" s="43"/>
      <c r="I40" s="43"/>
    </row>
    <row r="41" spans="1:9" ht="16.5" thickBot="1" x14ac:dyDescent="0.3">
      <c r="A41" s="4" t="s">
        <v>701</v>
      </c>
      <c r="B41" s="4"/>
      <c r="C41" s="4"/>
      <c r="D41" s="4"/>
      <c r="E41" s="4"/>
      <c r="F41" s="4"/>
      <c r="G41" s="4"/>
      <c r="H41" s="4"/>
      <c r="I41" s="4"/>
    </row>
    <row r="42" spans="1:9" ht="22.5" customHeight="1" thickBot="1" x14ac:dyDescent="0.3">
      <c r="A42" s="43" t="s">
        <v>702</v>
      </c>
      <c r="B42" s="43"/>
      <c r="C42" s="43"/>
      <c r="D42" s="43"/>
      <c r="E42" s="43"/>
      <c r="F42" s="43"/>
      <c r="G42" s="43"/>
      <c r="H42" s="43"/>
      <c r="I42" s="43"/>
    </row>
    <row r="43" spans="1:9" ht="36.75" customHeight="1" thickBot="1" x14ac:dyDescent="0.3">
      <c r="A43" s="4" t="s">
        <v>703</v>
      </c>
      <c r="B43" s="4"/>
      <c r="C43" s="4">
        <f>[2]варна!C46</f>
        <v>1</v>
      </c>
      <c r="D43" s="4">
        <f>[2]варна!D46</f>
        <v>60</v>
      </c>
      <c r="E43" s="4">
        <f>[2]варна!E46</f>
        <v>3</v>
      </c>
      <c r="F43" s="4">
        <f>[2]варна!F46</f>
        <v>200</v>
      </c>
      <c r="G43" s="4">
        <f>[2]варна!G46</f>
        <v>120</v>
      </c>
      <c r="H43" s="4"/>
      <c r="I43" s="4"/>
    </row>
    <row r="44" spans="1:9" ht="36.75" customHeight="1" thickBot="1" x14ac:dyDescent="0.3">
      <c r="A44" s="50" t="s">
        <v>704</v>
      </c>
      <c r="B44" s="88"/>
      <c r="C44" s="88">
        <f>C45+C46+C47+C48+C49+C50+C51+C52+C53+C54+C55+C56+C57+C58+C59</f>
        <v>15</v>
      </c>
      <c r="D44" s="88">
        <f t="shared" ref="D44:G44" si="7">D45+D46+D47+D48+D49+D50+D51+D52+D53+D54+D55+D56+D57+D58+D59</f>
        <v>1194</v>
      </c>
      <c r="E44" s="88">
        <f t="shared" si="7"/>
        <v>52</v>
      </c>
      <c r="F44" s="88">
        <f t="shared" si="7"/>
        <v>2784.6000000000004</v>
      </c>
      <c r="G44" s="88">
        <f t="shared" si="7"/>
        <v>1839.8</v>
      </c>
      <c r="H44" s="88"/>
      <c r="I44" s="88"/>
    </row>
    <row r="45" spans="1:9" ht="41.25" customHeight="1" thickBot="1" x14ac:dyDescent="0.3">
      <c r="A45" s="100" t="s">
        <v>705</v>
      </c>
      <c r="B45" s="100" t="s">
        <v>706</v>
      </c>
      <c r="C45" s="100">
        <v>1</v>
      </c>
      <c r="D45" s="100">
        <v>72</v>
      </c>
      <c r="E45" s="100">
        <v>3</v>
      </c>
      <c r="F45" s="100">
        <v>183</v>
      </c>
      <c r="G45" s="100">
        <v>75</v>
      </c>
      <c r="H45" s="100" t="s">
        <v>707</v>
      </c>
      <c r="I45" s="100" t="s">
        <v>708</v>
      </c>
    </row>
    <row r="46" spans="1:9" ht="47.25" customHeight="1" thickBot="1" x14ac:dyDescent="0.3">
      <c r="A46" s="101" t="s">
        <v>709</v>
      </c>
      <c r="B46" s="100" t="s">
        <v>706</v>
      </c>
      <c r="C46" s="100">
        <v>1</v>
      </c>
      <c r="D46" s="100">
        <v>80</v>
      </c>
      <c r="E46" s="100">
        <v>3</v>
      </c>
      <c r="F46" s="100">
        <v>144</v>
      </c>
      <c r="G46" s="100">
        <v>119</v>
      </c>
      <c r="H46" s="102" t="s">
        <v>710</v>
      </c>
      <c r="I46" s="102" t="s">
        <v>711</v>
      </c>
    </row>
    <row r="47" spans="1:9" ht="57.75" customHeight="1" thickBot="1" x14ac:dyDescent="0.3">
      <c r="A47" s="101" t="s">
        <v>712</v>
      </c>
      <c r="B47" s="100" t="s">
        <v>706</v>
      </c>
      <c r="C47" s="100">
        <v>1</v>
      </c>
      <c r="D47" s="100">
        <v>30</v>
      </c>
      <c r="E47" s="100">
        <v>2</v>
      </c>
      <c r="F47" s="100">
        <v>36</v>
      </c>
      <c r="G47" s="100">
        <v>28</v>
      </c>
      <c r="H47" s="102" t="s">
        <v>713</v>
      </c>
      <c r="I47" s="102" t="s">
        <v>714</v>
      </c>
    </row>
    <row r="48" spans="1:9" ht="41.25" customHeight="1" thickBot="1" x14ac:dyDescent="0.3">
      <c r="A48" s="100" t="s">
        <v>715</v>
      </c>
      <c r="B48" s="100" t="s">
        <v>706</v>
      </c>
      <c r="C48" s="100">
        <v>1</v>
      </c>
      <c r="D48" s="100">
        <v>70</v>
      </c>
      <c r="E48" s="100">
        <v>3</v>
      </c>
      <c r="F48" s="100">
        <v>122.7</v>
      </c>
      <c r="G48" s="100">
        <v>72.5</v>
      </c>
      <c r="H48" s="103" t="s">
        <v>716</v>
      </c>
      <c r="I48" s="100" t="s">
        <v>717</v>
      </c>
    </row>
    <row r="49" spans="1:9" ht="25.5" customHeight="1" thickBot="1" x14ac:dyDescent="0.3">
      <c r="A49" s="104" t="s">
        <v>718</v>
      </c>
      <c r="B49" s="79" t="s">
        <v>719</v>
      </c>
      <c r="C49" s="79">
        <v>1</v>
      </c>
      <c r="D49" s="55">
        <v>180</v>
      </c>
      <c r="E49" s="55">
        <v>8</v>
      </c>
      <c r="F49" s="79">
        <v>300</v>
      </c>
      <c r="G49" s="79">
        <v>240</v>
      </c>
      <c r="H49" s="79" t="s">
        <v>720</v>
      </c>
      <c r="I49" s="79" t="s">
        <v>721</v>
      </c>
    </row>
    <row r="50" spans="1:9" ht="25.5" customHeight="1" thickBot="1" x14ac:dyDescent="0.3">
      <c r="A50" s="87" t="s">
        <v>722</v>
      </c>
      <c r="B50" s="79" t="s">
        <v>719</v>
      </c>
      <c r="C50" s="79">
        <v>1</v>
      </c>
      <c r="D50" s="55">
        <v>120</v>
      </c>
      <c r="E50" s="55">
        <v>4</v>
      </c>
      <c r="F50" s="79">
        <v>258</v>
      </c>
      <c r="G50" s="79">
        <v>210</v>
      </c>
      <c r="H50" s="79" t="s">
        <v>723</v>
      </c>
      <c r="I50" s="79" t="s">
        <v>724</v>
      </c>
    </row>
    <row r="51" spans="1:9" ht="26.25" customHeight="1" thickBot="1" x14ac:dyDescent="0.3">
      <c r="A51" s="105" t="s">
        <v>725</v>
      </c>
      <c r="B51" s="79" t="s">
        <v>719</v>
      </c>
      <c r="C51" s="79">
        <v>1</v>
      </c>
      <c r="D51" s="55">
        <v>80</v>
      </c>
      <c r="E51" s="55">
        <v>6</v>
      </c>
      <c r="F51" s="79">
        <v>600</v>
      </c>
      <c r="G51" s="79">
        <v>400</v>
      </c>
      <c r="H51" s="79" t="s">
        <v>726</v>
      </c>
      <c r="I51" s="79" t="s">
        <v>727</v>
      </c>
    </row>
    <row r="52" spans="1:9" ht="45.75" customHeight="1" thickBot="1" x14ac:dyDescent="0.3">
      <c r="A52" s="106" t="s">
        <v>728</v>
      </c>
      <c r="B52" s="106" t="s">
        <v>729</v>
      </c>
      <c r="C52" s="106">
        <v>1</v>
      </c>
      <c r="D52" s="106">
        <v>60</v>
      </c>
      <c r="E52" s="106">
        <v>3</v>
      </c>
      <c r="F52" s="106">
        <v>189.6</v>
      </c>
      <c r="G52" s="106">
        <v>71.099999999999994</v>
      </c>
      <c r="H52" s="106" t="s">
        <v>730</v>
      </c>
      <c r="I52" s="106" t="s">
        <v>731</v>
      </c>
    </row>
    <row r="53" spans="1:9" ht="44.25" customHeight="1" thickBot="1" x14ac:dyDescent="0.3">
      <c r="A53" s="100" t="s">
        <v>732</v>
      </c>
      <c r="B53" s="100" t="s">
        <v>706</v>
      </c>
      <c r="C53" s="100">
        <v>1</v>
      </c>
      <c r="D53" s="100">
        <v>100</v>
      </c>
      <c r="E53" s="100">
        <v>4</v>
      </c>
      <c r="F53" s="100">
        <v>216</v>
      </c>
      <c r="G53" s="100">
        <v>108</v>
      </c>
      <c r="H53" s="100" t="s">
        <v>733</v>
      </c>
      <c r="I53" s="100" t="s">
        <v>734</v>
      </c>
    </row>
    <row r="54" spans="1:9" ht="34.5" customHeight="1" thickBot="1" x14ac:dyDescent="0.3">
      <c r="A54" s="100" t="s">
        <v>735</v>
      </c>
      <c r="B54" s="100" t="s">
        <v>729</v>
      </c>
      <c r="C54" s="100">
        <v>1</v>
      </c>
      <c r="D54" s="100">
        <v>50</v>
      </c>
      <c r="E54" s="100">
        <v>3</v>
      </c>
      <c r="F54" s="100">
        <v>64</v>
      </c>
      <c r="G54" s="100">
        <v>36</v>
      </c>
      <c r="H54" s="100" t="s">
        <v>736</v>
      </c>
      <c r="I54" s="100" t="s">
        <v>737</v>
      </c>
    </row>
    <row r="55" spans="1:9" ht="36.75" customHeight="1" thickBot="1" x14ac:dyDescent="0.3">
      <c r="A55" s="100" t="s">
        <v>738</v>
      </c>
      <c r="B55" s="100" t="s">
        <v>706</v>
      </c>
      <c r="C55" s="100">
        <v>1</v>
      </c>
      <c r="D55" s="100">
        <v>60</v>
      </c>
      <c r="E55" s="100">
        <v>3</v>
      </c>
      <c r="F55" s="100">
        <v>46.8</v>
      </c>
      <c r="G55" s="100">
        <v>43.2</v>
      </c>
      <c r="H55" s="106" t="s">
        <v>739</v>
      </c>
      <c r="I55" s="100" t="s">
        <v>740</v>
      </c>
    </row>
    <row r="56" spans="1:9" ht="41.25" customHeight="1" thickBot="1" x14ac:dyDescent="0.3">
      <c r="A56" s="100" t="s">
        <v>741</v>
      </c>
      <c r="B56" s="100" t="s">
        <v>706</v>
      </c>
      <c r="C56" s="100">
        <v>1</v>
      </c>
      <c r="D56" s="100">
        <v>60</v>
      </c>
      <c r="E56" s="100">
        <v>2</v>
      </c>
      <c r="F56" s="100">
        <v>146</v>
      </c>
      <c r="G56" s="100">
        <v>98</v>
      </c>
      <c r="H56" s="100" t="s">
        <v>742</v>
      </c>
      <c r="I56" s="100" t="s">
        <v>743</v>
      </c>
    </row>
    <row r="57" spans="1:9" ht="45" customHeight="1" thickBot="1" x14ac:dyDescent="0.3">
      <c r="A57" s="106" t="s">
        <v>744</v>
      </c>
      <c r="B57" s="106" t="s">
        <v>745</v>
      </c>
      <c r="C57" s="106">
        <v>1</v>
      </c>
      <c r="D57" s="106">
        <v>100</v>
      </c>
      <c r="E57" s="106">
        <v>3</v>
      </c>
      <c r="F57" s="106">
        <v>278.5</v>
      </c>
      <c r="G57" s="106">
        <v>236</v>
      </c>
      <c r="H57" s="106" t="s">
        <v>746</v>
      </c>
      <c r="I57" s="106" t="s">
        <v>747</v>
      </c>
    </row>
    <row r="58" spans="1:9" ht="38.25" customHeight="1" thickBot="1" x14ac:dyDescent="0.3">
      <c r="A58" s="100" t="s">
        <v>704</v>
      </c>
      <c r="B58" s="100" t="s">
        <v>748</v>
      </c>
      <c r="C58" s="100">
        <v>1</v>
      </c>
      <c r="D58" s="100">
        <v>72</v>
      </c>
      <c r="E58" s="100">
        <v>3</v>
      </c>
      <c r="F58" s="100">
        <v>98</v>
      </c>
      <c r="G58" s="100">
        <v>49</v>
      </c>
      <c r="H58" s="100" t="s">
        <v>749</v>
      </c>
      <c r="I58" s="100" t="s">
        <v>750</v>
      </c>
    </row>
    <row r="59" spans="1:9" ht="34.5" customHeight="1" thickBot="1" x14ac:dyDescent="0.3">
      <c r="A59" s="106" t="s">
        <v>751</v>
      </c>
      <c r="B59" s="106" t="s">
        <v>752</v>
      </c>
      <c r="C59" s="106">
        <v>1</v>
      </c>
      <c r="D59" s="106">
        <v>60</v>
      </c>
      <c r="E59" s="106">
        <v>2</v>
      </c>
      <c r="F59" s="106">
        <v>102</v>
      </c>
      <c r="G59" s="106">
        <v>54</v>
      </c>
      <c r="H59" s="106" t="s">
        <v>753</v>
      </c>
      <c r="I59" s="106" t="s">
        <v>754</v>
      </c>
    </row>
    <row r="60" spans="1:9" ht="41.25" customHeight="1" thickBot="1" x14ac:dyDescent="0.3">
      <c r="A60" s="91" t="s">
        <v>755</v>
      </c>
      <c r="B60" s="88"/>
      <c r="C60" s="91">
        <f>C37+C38</f>
        <v>18</v>
      </c>
      <c r="D60" s="91">
        <f>D37+D38</f>
        <v>1384</v>
      </c>
      <c r="E60" s="91">
        <f t="shared" ref="E60:G60" si="8">E37+E38</f>
        <v>66</v>
      </c>
      <c r="F60" s="91">
        <f t="shared" si="8"/>
        <v>4119.6000000000004</v>
      </c>
      <c r="G60" s="91">
        <f t="shared" si="8"/>
        <v>2309.8000000000002</v>
      </c>
      <c r="H60" s="88"/>
      <c r="I60" s="88"/>
    </row>
    <row r="61" spans="1:9" ht="21.75" customHeight="1" x14ac:dyDescent="0.25">
      <c r="A61" s="24"/>
      <c r="B61" s="24"/>
      <c r="C61" s="24"/>
      <c r="D61" s="24"/>
      <c r="E61" s="24"/>
      <c r="F61" s="24"/>
      <c r="G61" s="24"/>
      <c r="H61" s="24"/>
      <c r="I61" s="24"/>
    </row>
    <row r="62" spans="1:9" ht="21.75" customHeight="1" x14ac:dyDescent="0.25">
      <c r="A62" s="24"/>
      <c r="B62" s="24"/>
      <c r="C62" s="24"/>
      <c r="D62" s="24"/>
      <c r="E62" s="24"/>
      <c r="F62" s="24"/>
      <c r="G62" s="24"/>
      <c r="H62" s="24"/>
      <c r="I62" s="24"/>
    </row>
    <row r="63" spans="1:9" ht="21.75" customHeight="1" x14ac:dyDescent="0.25">
      <c r="A63" s="24"/>
      <c r="B63" s="24"/>
      <c r="C63" s="24"/>
      <c r="D63" s="24"/>
      <c r="E63" s="24"/>
      <c r="F63" s="24"/>
      <c r="G63" s="24"/>
      <c r="H63" s="24"/>
      <c r="I63" s="24"/>
    </row>
    <row r="64" spans="1:9" ht="15.75" x14ac:dyDescent="0.25">
      <c r="A64" s="1"/>
    </row>
    <row r="65" spans="1:1" x14ac:dyDescent="0.25">
      <c r="A65" s="107" t="s">
        <v>756</v>
      </c>
    </row>
  </sheetData>
  <mergeCells count="8">
    <mergeCell ref="A1:I1"/>
    <mergeCell ref="A3:I4"/>
    <mergeCell ref="C7:C10"/>
    <mergeCell ref="D7:D10"/>
    <mergeCell ref="E7:E10"/>
    <mergeCell ref="F7:G8"/>
    <mergeCell ref="B8:B10"/>
    <mergeCell ref="F9:F10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10" workbookViewId="0">
      <selection activeCell="H13" sqref="H13"/>
    </sheetView>
  </sheetViews>
  <sheetFormatPr defaultRowHeight="15" x14ac:dyDescent="0.25"/>
  <cols>
    <col min="1" max="1" width="61.5703125" customWidth="1"/>
    <col min="2" max="2" width="18.140625" customWidth="1"/>
    <col min="3" max="3" width="18.5703125" customWidth="1"/>
    <col min="4" max="4" width="20.7109375" customWidth="1"/>
    <col min="5" max="5" width="23" customWidth="1"/>
  </cols>
  <sheetData>
    <row r="1" spans="1:5" ht="15.75" x14ac:dyDescent="0.25">
      <c r="A1" s="108"/>
    </row>
    <row r="2" spans="1:5" ht="15.75" x14ac:dyDescent="0.25">
      <c r="A2" s="228" t="s">
        <v>757</v>
      </c>
      <c r="B2" s="228"/>
      <c r="C2" s="228"/>
      <c r="D2" s="228"/>
      <c r="E2" s="228"/>
    </row>
    <row r="3" spans="1:5" ht="15.75" x14ac:dyDescent="0.25">
      <c r="A3" s="109"/>
    </row>
    <row r="4" spans="1:5" ht="15.75" x14ac:dyDescent="0.25">
      <c r="A4" s="190" t="s">
        <v>758</v>
      </c>
      <c r="B4" s="190"/>
      <c r="C4" s="190"/>
      <c r="D4" s="190"/>
      <c r="E4" s="190"/>
    </row>
    <row r="5" spans="1:5" ht="15.75" x14ac:dyDescent="0.25">
      <c r="A5" s="234" t="s">
        <v>759</v>
      </c>
      <c r="B5" s="234"/>
      <c r="C5" s="234"/>
      <c r="D5" s="234"/>
      <c r="E5" s="234"/>
    </row>
    <row r="6" spans="1:5" ht="15.75" x14ac:dyDescent="0.25">
      <c r="A6" s="109"/>
    </row>
    <row r="7" spans="1:5" ht="21" customHeight="1" x14ac:dyDescent="0.25">
      <c r="A7" s="235" t="s">
        <v>760</v>
      </c>
      <c r="B7" s="238" t="s">
        <v>761</v>
      </c>
      <c r="C7" s="238"/>
      <c r="D7" s="238" t="s">
        <v>640</v>
      </c>
      <c r="E7" s="238"/>
    </row>
    <row r="8" spans="1:5" ht="31.5" customHeight="1" x14ac:dyDescent="0.25">
      <c r="A8" s="236"/>
      <c r="B8" s="238" t="s">
        <v>762</v>
      </c>
      <c r="C8" s="238" t="s">
        <v>763</v>
      </c>
      <c r="D8" s="238" t="s">
        <v>762</v>
      </c>
      <c r="E8" s="235" t="s">
        <v>764</v>
      </c>
    </row>
    <row r="9" spans="1:5" ht="3.75" customHeight="1" x14ac:dyDescent="0.25">
      <c r="A9" s="237"/>
      <c r="B9" s="238"/>
      <c r="C9" s="238"/>
      <c r="D9" s="238"/>
      <c r="E9" s="237"/>
    </row>
    <row r="10" spans="1:5" ht="47.25" x14ac:dyDescent="0.25">
      <c r="A10" s="110" t="s">
        <v>765</v>
      </c>
      <c r="B10" s="111">
        <v>0</v>
      </c>
      <c r="C10" s="111">
        <v>0</v>
      </c>
      <c r="D10" s="111">
        <v>0</v>
      </c>
      <c r="E10" s="111">
        <v>0</v>
      </c>
    </row>
    <row r="11" spans="1:5" ht="15.75" x14ac:dyDescent="0.25">
      <c r="A11" s="112" t="s">
        <v>766</v>
      </c>
      <c r="B11" s="111"/>
      <c r="C11" s="111"/>
      <c r="D11" s="111"/>
      <c r="E11" s="111"/>
    </row>
    <row r="12" spans="1:5" ht="15.75" x14ac:dyDescent="0.25">
      <c r="A12" s="112" t="s">
        <v>767</v>
      </c>
      <c r="B12" s="111">
        <f>[3]варна!B14</f>
        <v>2</v>
      </c>
      <c r="C12" s="111">
        <f>[3]варна!C14</f>
        <v>0</v>
      </c>
      <c r="D12" s="111">
        <f>[3]варна!D14</f>
        <v>100</v>
      </c>
      <c r="E12" s="111">
        <f>[3]варна!E14</f>
        <v>0</v>
      </c>
    </row>
    <row r="13" spans="1:5" ht="15.75" x14ac:dyDescent="0.25">
      <c r="A13" s="112" t="s">
        <v>768</v>
      </c>
      <c r="B13" s="111">
        <f>[3]варна!B15</f>
        <v>4</v>
      </c>
      <c r="C13" s="111">
        <f>[3]варна!C15</f>
        <v>0</v>
      </c>
      <c r="D13" s="111">
        <f>[3]варна!D15</f>
        <v>154</v>
      </c>
      <c r="E13" s="111">
        <f>[3]варна!E15</f>
        <v>0</v>
      </c>
    </row>
    <row r="14" spans="1:5" ht="15.75" x14ac:dyDescent="0.25">
      <c r="A14" s="112" t="s">
        <v>769</v>
      </c>
      <c r="B14" s="111">
        <f>[3]варна!B16</f>
        <v>1</v>
      </c>
      <c r="C14" s="111">
        <f>[3]варна!C16</f>
        <v>0</v>
      </c>
      <c r="D14" s="111">
        <f>[3]варна!D16</f>
        <v>60</v>
      </c>
      <c r="E14" s="111">
        <f>[3]варна!E16</f>
        <v>0</v>
      </c>
    </row>
    <row r="15" spans="1:5" ht="15.75" x14ac:dyDescent="0.25">
      <c r="A15" s="112" t="s">
        <v>770</v>
      </c>
      <c r="B15" s="111">
        <f>[3]варна!B17</f>
        <v>0</v>
      </c>
      <c r="C15" s="111">
        <f>[3]варна!C17</f>
        <v>0</v>
      </c>
      <c r="D15" s="111">
        <f>[3]варна!D17</f>
        <v>0</v>
      </c>
      <c r="E15" s="111">
        <f>[3]варна!E17</f>
        <v>0</v>
      </c>
    </row>
    <row r="16" spans="1:5" ht="17.25" customHeight="1" x14ac:dyDescent="0.25">
      <c r="A16" s="112" t="s">
        <v>771</v>
      </c>
      <c r="B16" s="111">
        <f>[3]варна!B18</f>
        <v>0</v>
      </c>
      <c r="C16" s="111">
        <f>[3]варна!C18</f>
        <v>0</v>
      </c>
      <c r="D16" s="111">
        <f>[3]варна!D18</f>
        <v>0</v>
      </c>
      <c r="E16" s="111">
        <f>[3]варна!E18</f>
        <v>0</v>
      </c>
    </row>
    <row r="17" spans="1:5" ht="15.75" x14ac:dyDescent="0.25">
      <c r="A17" s="112" t="s">
        <v>772</v>
      </c>
      <c r="B17" s="111">
        <f>[3]варна!B19</f>
        <v>2</v>
      </c>
      <c r="C17" s="111">
        <f>[3]варна!C19</f>
        <v>0</v>
      </c>
      <c r="D17" s="111">
        <f>[3]варна!D19</f>
        <v>2</v>
      </c>
      <c r="E17" s="111">
        <f>[3]варна!E19</f>
        <v>0</v>
      </c>
    </row>
    <row r="18" spans="1:5" ht="15.75" x14ac:dyDescent="0.25">
      <c r="A18" s="112" t="s">
        <v>773</v>
      </c>
      <c r="B18" s="111">
        <f>[3]варна!B20</f>
        <v>0</v>
      </c>
      <c r="C18" s="111">
        <f>[3]варна!C20</f>
        <v>0</v>
      </c>
      <c r="D18" s="111">
        <f>[3]варна!D20</f>
        <v>0</v>
      </c>
      <c r="E18" s="111">
        <f>[3]варна!E20</f>
        <v>0</v>
      </c>
    </row>
    <row r="19" spans="1:5" ht="15.75" x14ac:dyDescent="0.25">
      <c r="A19" s="112" t="s">
        <v>774</v>
      </c>
      <c r="B19" s="111">
        <f>[3]варна!B21</f>
        <v>0</v>
      </c>
      <c r="C19" s="111">
        <f>[3]варна!C21</f>
        <v>0</v>
      </c>
      <c r="D19" s="111">
        <f>[3]варна!D21</f>
        <v>0</v>
      </c>
      <c r="E19" s="111">
        <f>[3]варна!E21</f>
        <v>0</v>
      </c>
    </row>
    <row r="20" spans="1:5" ht="15.75" x14ac:dyDescent="0.25">
      <c r="A20" s="112" t="s">
        <v>775</v>
      </c>
      <c r="B20" s="111">
        <f>[3]варна!B22</f>
        <v>4</v>
      </c>
      <c r="C20" s="111">
        <f>[3]варна!C22</f>
        <v>2</v>
      </c>
      <c r="D20" s="111">
        <f>[3]варна!D22</f>
        <v>4</v>
      </c>
      <c r="E20" s="111">
        <f>[3]варна!E22</f>
        <v>2</v>
      </c>
    </row>
    <row r="21" spans="1:5" ht="15.75" x14ac:dyDescent="0.25">
      <c r="A21" s="110" t="s">
        <v>776</v>
      </c>
      <c r="B21" s="113">
        <f>SUM(B12:B20)</f>
        <v>13</v>
      </c>
      <c r="C21" s="113">
        <f>SUM(C12:C20)</f>
        <v>2</v>
      </c>
      <c r="D21" s="113">
        <f>SUM(D12:D20)</f>
        <v>320</v>
      </c>
      <c r="E21" s="111">
        <f>SUM(E12:E20)</f>
        <v>2</v>
      </c>
    </row>
    <row r="22" spans="1:5" ht="18.75" customHeight="1" x14ac:dyDescent="0.25">
      <c r="A22" s="112" t="s">
        <v>777</v>
      </c>
      <c r="B22" s="113">
        <f>B23+B24</f>
        <v>18</v>
      </c>
      <c r="C22" s="113">
        <f t="shared" ref="C22:E22" si="0">C23+C24</f>
        <v>0</v>
      </c>
      <c r="D22" s="113">
        <f t="shared" si="0"/>
        <v>1384</v>
      </c>
      <c r="E22" s="113">
        <f t="shared" si="0"/>
        <v>0</v>
      </c>
    </row>
    <row r="23" spans="1:5" ht="18.75" customHeight="1" x14ac:dyDescent="0.25">
      <c r="A23" s="110" t="s">
        <v>778</v>
      </c>
      <c r="B23" s="111">
        <f>[3]варна!B25</f>
        <v>2</v>
      </c>
      <c r="C23" s="111">
        <f>[3]варна!C25</f>
        <v>0</v>
      </c>
      <c r="D23" s="111">
        <f>[3]варна!D25</f>
        <v>130</v>
      </c>
      <c r="E23" s="111">
        <f>[3]варна!E25</f>
        <v>0</v>
      </c>
    </row>
    <row r="24" spans="1:5" ht="18" customHeight="1" x14ac:dyDescent="0.25">
      <c r="A24" s="110" t="s">
        <v>779</v>
      </c>
      <c r="B24" s="111">
        <f>прилож4!B25+прилож4!B26+прилож4!B27+прилож4!B28</f>
        <v>16</v>
      </c>
      <c r="C24" s="111">
        <f>прилож4!C25+прилож4!C26+прилож4!C27+прилож4!C28</f>
        <v>0</v>
      </c>
      <c r="D24" s="111">
        <f>прилож4!D25+прилож4!D26+прилож4!D27+прилож4!D28</f>
        <v>1254</v>
      </c>
      <c r="E24" s="111">
        <f>[3]варна!E26</f>
        <v>0</v>
      </c>
    </row>
    <row r="25" spans="1:5" ht="15.75" x14ac:dyDescent="0.25">
      <c r="A25" s="112" t="s">
        <v>780</v>
      </c>
      <c r="B25" s="111">
        <v>0</v>
      </c>
      <c r="C25" s="111">
        <f>[3]варна!C27</f>
        <v>0</v>
      </c>
      <c r="D25" s="111">
        <f>[3]варна!D27</f>
        <v>0</v>
      </c>
      <c r="E25" s="111">
        <f>[3]варна!E27</f>
        <v>0</v>
      </c>
    </row>
    <row r="26" spans="1:5" ht="18.75" customHeight="1" x14ac:dyDescent="0.25">
      <c r="A26" s="112" t="s">
        <v>781</v>
      </c>
      <c r="B26" s="111">
        <f>[3]варна!B28</f>
        <v>0</v>
      </c>
      <c r="C26" s="111">
        <f>[3]варна!C28</f>
        <v>0</v>
      </c>
      <c r="D26" s="111">
        <f>[3]варна!D28</f>
        <v>0</v>
      </c>
      <c r="E26" s="111">
        <f>[3]варна!E28</f>
        <v>0</v>
      </c>
    </row>
    <row r="27" spans="1:5" ht="20.25" customHeight="1" x14ac:dyDescent="0.25">
      <c r="A27" s="112" t="s">
        <v>782</v>
      </c>
      <c r="B27" s="111">
        <f>[3]варна!B29</f>
        <v>1</v>
      </c>
      <c r="C27" s="111">
        <f>[3]варна!C29</f>
        <v>0</v>
      </c>
      <c r="D27" s="111">
        <f>[3]варна!D29</f>
        <v>60</v>
      </c>
      <c r="E27" s="111">
        <f>[3]варна!E29</f>
        <v>0</v>
      </c>
    </row>
    <row r="28" spans="1:5" ht="15.75" x14ac:dyDescent="0.25">
      <c r="A28" s="112" t="s">
        <v>783</v>
      </c>
      <c r="B28" s="111">
        <f>[3]алексеевка!B30+[3]аят!B30+[3]Бородиновка!B30+[3]варна!B30+[3]казановка!B30+[3]катенино!B30+'[3]кр октяб'!B30+[3]кулевчи!B30+[3]лейпц!B28+[3]николаевка!B30+'[3]Новый Урал'!B30+[3]покровка!B30+[3]толсты!B30</f>
        <v>15</v>
      </c>
      <c r="C28" s="111">
        <f>[3]алексеевка!C30+[3]аят!C30+[3]Бородиновка!C30+[3]варна!C30+[3]казановка!C30+[3]катенино!C30+'[3]кр октяб'!C30+[3]кулевчи!C30+[3]лейпц!C28+[3]николаевка!C30+'[3]Новый Урал'!C30+[3]покровка!C30+[3]толсты!C30</f>
        <v>0</v>
      </c>
      <c r="D28" s="111">
        <f>[3]алексеевка!D30+[3]аят!D30+[3]Бородиновка!D30+[3]варна!D30+[3]казановка!D30+[3]катенино!D30+'[3]кр октяб'!D30+[3]кулевчи!D30+[3]лейпц!D28+[3]николаевка!D30+'[3]Новый Урал'!D30+[3]покровка!D30+[3]толсты!D30</f>
        <v>1194</v>
      </c>
      <c r="E28" s="111">
        <f>[3]алексеевка!E30+[3]аят!E30+[3]Бородиновка!E30+[3]варна!E30+[3]казановка!E30+[3]катенино!E30+'[3]кр октяб'!E30+[3]кулевчи!E30+[3]лейпц!E28+[3]николаевка!E30+'[3]Новый Урал'!E30+[3]покровка!E30+[3]толсты!E30</f>
        <v>0</v>
      </c>
    </row>
  </sheetData>
  <mergeCells count="10">
    <mergeCell ref="A2:E2"/>
    <mergeCell ref="A4:E4"/>
    <mergeCell ref="A5:E5"/>
    <mergeCell ref="A7:A9"/>
    <mergeCell ref="B7:C7"/>
    <mergeCell ref="D7:E7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tabSelected="1" topLeftCell="B114" workbookViewId="0">
      <selection activeCell="D118" sqref="D118:F118"/>
    </sheetView>
  </sheetViews>
  <sheetFormatPr defaultRowHeight="15" x14ac:dyDescent="0.25"/>
  <cols>
    <col min="1" max="1" width="4.140625" customWidth="1"/>
    <col min="2" max="2" width="24.140625" customWidth="1"/>
    <col min="3" max="3" width="12.42578125" customWidth="1"/>
    <col min="4" max="4" width="10.85546875" customWidth="1"/>
    <col min="5" max="5" width="11.5703125" customWidth="1"/>
    <col min="6" max="6" width="10.42578125" customWidth="1"/>
    <col min="7" max="7" width="14.5703125" customWidth="1"/>
    <col min="8" max="8" width="17.7109375" customWidth="1"/>
    <col min="9" max="9" width="16.7109375" customWidth="1"/>
  </cols>
  <sheetData>
    <row r="1" spans="1:9" ht="15.75" x14ac:dyDescent="0.25">
      <c r="A1" s="114"/>
      <c r="B1" s="115"/>
      <c r="H1" s="114" t="s">
        <v>784</v>
      </c>
      <c r="I1" s="115"/>
    </row>
    <row r="2" spans="1:9" x14ac:dyDescent="0.25">
      <c r="A2" s="116"/>
      <c r="B2" s="115"/>
    </row>
    <row r="3" spans="1:9" ht="15" customHeight="1" x14ac:dyDescent="0.25">
      <c r="A3" s="190" t="s">
        <v>0</v>
      </c>
      <c r="B3" s="190"/>
      <c r="C3" s="190"/>
      <c r="D3" s="190"/>
      <c r="E3" s="190"/>
      <c r="F3" s="190"/>
      <c r="G3" s="190"/>
      <c r="H3" s="190"/>
      <c r="I3" s="190"/>
    </row>
    <row r="4" spans="1:9" ht="15.75" customHeight="1" x14ac:dyDescent="0.25">
      <c r="A4" s="190" t="s">
        <v>785</v>
      </c>
      <c r="B4" s="190"/>
      <c r="C4" s="190"/>
      <c r="D4" s="190"/>
      <c r="E4" s="190"/>
      <c r="F4" s="190"/>
      <c r="G4" s="190"/>
      <c r="H4" s="190"/>
      <c r="I4" s="190"/>
    </row>
    <row r="5" spans="1:9" x14ac:dyDescent="0.25">
      <c r="A5" s="190"/>
      <c r="B5" s="190"/>
      <c r="C5" s="190"/>
      <c r="D5" s="190"/>
      <c r="E5" s="190"/>
      <c r="F5" s="190"/>
      <c r="G5" s="190"/>
      <c r="H5" s="190"/>
      <c r="I5" s="190"/>
    </row>
    <row r="6" spans="1:9" ht="15.75" thickBot="1" x14ac:dyDescent="0.3">
      <c r="A6" s="67"/>
    </row>
    <row r="7" spans="1:9" ht="63" customHeight="1" x14ac:dyDescent="0.25">
      <c r="A7" s="41" t="s">
        <v>786</v>
      </c>
      <c r="B7" s="117"/>
      <c r="C7" s="192" t="s">
        <v>6</v>
      </c>
      <c r="D7" s="42" t="s">
        <v>787</v>
      </c>
      <c r="E7" s="42" t="s">
        <v>788</v>
      </c>
      <c r="F7" s="42" t="s">
        <v>789</v>
      </c>
      <c r="G7" s="42" t="s">
        <v>790</v>
      </c>
      <c r="H7" s="42" t="s">
        <v>791</v>
      </c>
      <c r="I7" s="192" t="s">
        <v>792</v>
      </c>
    </row>
    <row r="8" spans="1:9" ht="47.25" x14ac:dyDescent="0.25">
      <c r="A8" s="43" t="s">
        <v>793</v>
      </c>
      <c r="B8" s="239" t="s">
        <v>595</v>
      </c>
      <c r="C8" s="193"/>
      <c r="D8" s="44" t="s">
        <v>794</v>
      </c>
      <c r="E8" s="44" t="s">
        <v>795</v>
      </c>
      <c r="F8" s="44" t="s">
        <v>796</v>
      </c>
      <c r="G8" s="44" t="s">
        <v>797</v>
      </c>
      <c r="H8" s="44" t="s">
        <v>798</v>
      </c>
      <c r="I8" s="193"/>
    </row>
    <row r="9" spans="1:9" ht="16.5" thickBot="1" x14ac:dyDescent="0.3">
      <c r="A9" s="45"/>
      <c r="B9" s="240"/>
      <c r="C9" s="194"/>
      <c r="D9" s="46" t="s">
        <v>799</v>
      </c>
      <c r="E9" s="46" t="s">
        <v>800</v>
      </c>
      <c r="F9" s="72"/>
      <c r="G9" s="72"/>
      <c r="H9" s="72"/>
      <c r="I9" s="194"/>
    </row>
    <row r="10" spans="1:9" ht="16.5" thickBot="1" x14ac:dyDescent="0.3">
      <c r="A10" s="88">
        <v>1</v>
      </c>
      <c r="B10" s="9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46">
        <v>8</v>
      </c>
      <c r="I10" s="46">
        <v>9</v>
      </c>
    </row>
    <row r="11" spans="1:9" ht="32.25" thickBot="1" x14ac:dyDescent="0.3">
      <c r="A11" s="192">
        <v>1</v>
      </c>
      <c r="B11" s="93" t="s">
        <v>801</v>
      </c>
      <c r="C11" s="102"/>
      <c r="D11" s="136">
        <f>D12+D14</f>
        <v>2</v>
      </c>
      <c r="E11" s="136">
        <f>E12+E14</f>
        <v>2</v>
      </c>
      <c r="F11" s="136">
        <f>F12+F14</f>
        <v>12</v>
      </c>
      <c r="G11" s="125"/>
      <c r="H11" s="125"/>
      <c r="I11" s="125"/>
    </row>
    <row r="12" spans="1:9" ht="15.75" x14ac:dyDescent="0.25">
      <c r="A12" s="193"/>
      <c r="B12" s="118" t="s">
        <v>802</v>
      </c>
      <c r="C12" s="243"/>
      <c r="D12" s="241"/>
      <c r="E12" s="241"/>
      <c r="F12" s="241"/>
      <c r="G12" s="241"/>
      <c r="H12" s="241"/>
      <c r="I12" s="241"/>
    </row>
    <row r="13" spans="1:9" ht="16.5" thickBot="1" x14ac:dyDescent="0.3">
      <c r="A13" s="193"/>
      <c r="B13" s="96" t="s">
        <v>803</v>
      </c>
      <c r="C13" s="244"/>
      <c r="D13" s="242"/>
      <c r="E13" s="242"/>
      <c r="F13" s="242"/>
      <c r="G13" s="242"/>
      <c r="H13" s="242"/>
      <c r="I13" s="242"/>
    </row>
    <row r="14" spans="1:9" ht="16.5" thickBot="1" x14ac:dyDescent="0.3">
      <c r="A14" s="194"/>
      <c r="B14" s="96" t="s">
        <v>804</v>
      </c>
      <c r="C14" s="102"/>
      <c r="D14" s="136">
        <f t="shared" ref="D14:F14" si="0">SUM(D15:D16)</f>
        <v>2</v>
      </c>
      <c r="E14" s="136">
        <f t="shared" si="0"/>
        <v>2</v>
      </c>
      <c r="F14" s="136">
        <f t="shared" si="0"/>
        <v>12</v>
      </c>
      <c r="G14" s="125"/>
      <c r="H14" s="125"/>
      <c r="I14" s="125"/>
    </row>
    <row r="15" spans="1:9" ht="27.75" customHeight="1" x14ac:dyDescent="0.25">
      <c r="A15" s="43"/>
      <c r="B15" s="120" t="s">
        <v>805</v>
      </c>
      <c r="C15" s="121" t="s">
        <v>45</v>
      </c>
      <c r="D15" s="121">
        <v>1</v>
      </c>
      <c r="E15" s="121">
        <v>1</v>
      </c>
      <c r="F15" s="121">
        <v>6</v>
      </c>
      <c r="G15" s="121" t="s">
        <v>806</v>
      </c>
      <c r="H15" s="121" t="s">
        <v>807</v>
      </c>
      <c r="I15" s="121" t="s">
        <v>808</v>
      </c>
    </row>
    <row r="16" spans="1:9" ht="32.25" customHeight="1" thickBot="1" x14ac:dyDescent="0.3">
      <c r="A16" s="43"/>
      <c r="B16" s="92" t="s">
        <v>805</v>
      </c>
      <c r="C16" s="102" t="s">
        <v>45</v>
      </c>
      <c r="D16" s="125">
        <v>1</v>
      </c>
      <c r="E16" s="125">
        <v>1</v>
      </c>
      <c r="F16" s="125">
        <v>6</v>
      </c>
      <c r="G16" s="125" t="s">
        <v>806</v>
      </c>
      <c r="H16" s="125" t="s">
        <v>809</v>
      </c>
      <c r="I16" s="125" t="s">
        <v>810</v>
      </c>
    </row>
    <row r="17" spans="1:9" ht="32.25" thickBot="1" x14ac:dyDescent="0.3">
      <c r="A17" s="192">
        <v>2</v>
      </c>
      <c r="B17" s="93" t="s">
        <v>811</v>
      </c>
      <c r="C17" s="102"/>
      <c r="D17" s="125">
        <f>D18+D20+D21+D24</f>
        <v>6</v>
      </c>
      <c r="E17" s="125">
        <f>E18+E20+E21+E24</f>
        <v>6</v>
      </c>
      <c r="F17" s="125">
        <f>F18+F20+F21+F24</f>
        <v>74</v>
      </c>
      <c r="G17" s="125"/>
      <c r="H17" s="125"/>
      <c r="I17" s="125"/>
    </row>
    <row r="18" spans="1:9" ht="15.75" x14ac:dyDescent="0.25">
      <c r="A18" s="193"/>
      <c r="B18" s="118" t="s">
        <v>812</v>
      </c>
      <c r="C18" s="243"/>
      <c r="D18" s="241"/>
      <c r="E18" s="241"/>
      <c r="F18" s="241"/>
      <c r="G18" s="241"/>
      <c r="H18" s="241"/>
      <c r="I18" s="241"/>
    </row>
    <row r="19" spans="1:9" ht="16.5" thickBot="1" x14ac:dyDescent="0.3">
      <c r="A19" s="193"/>
      <c r="B19" s="96" t="s">
        <v>813</v>
      </c>
      <c r="C19" s="244"/>
      <c r="D19" s="242"/>
      <c r="E19" s="242"/>
      <c r="F19" s="242"/>
      <c r="G19" s="242"/>
      <c r="H19" s="242"/>
      <c r="I19" s="242"/>
    </row>
    <row r="20" spans="1:9" ht="16.5" thickBot="1" x14ac:dyDescent="0.3">
      <c r="A20" s="193"/>
      <c r="B20" s="96" t="s">
        <v>814</v>
      </c>
      <c r="C20" s="102"/>
      <c r="D20" s="125"/>
      <c r="E20" s="125"/>
      <c r="F20" s="125"/>
      <c r="G20" s="125"/>
      <c r="H20" s="125"/>
      <c r="I20" s="125"/>
    </row>
    <row r="21" spans="1:9" ht="16.5" thickBot="1" x14ac:dyDescent="0.3">
      <c r="A21" s="193"/>
      <c r="B21" s="96" t="s">
        <v>815</v>
      </c>
      <c r="C21" s="102"/>
      <c r="D21" s="136">
        <f t="shared" ref="D21:F21" si="1">SUM(D22:D23)</f>
        <v>5</v>
      </c>
      <c r="E21" s="136">
        <f t="shared" si="1"/>
        <v>5</v>
      </c>
      <c r="F21" s="136">
        <f t="shared" si="1"/>
        <v>54</v>
      </c>
      <c r="G21" s="125"/>
      <c r="H21" s="125"/>
      <c r="I21" s="125"/>
    </row>
    <row r="22" spans="1:9" ht="26.25" thickBot="1" x14ac:dyDescent="0.3">
      <c r="A22" s="193"/>
      <c r="B22" s="122" t="s">
        <v>816</v>
      </c>
      <c r="C22" s="102" t="s">
        <v>45</v>
      </c>
      <c r="D22" s="125">
        <v>3</v>
      </c>
      <c r="E22" s="125">
        <v>3</v>
      </c>
      <c r="F22" s="125">
        <v>24</v>
      </c>
      <c r="G22" s="125" t="s">
        <v>817</v>
      </c>
      <c r="H22" s="125" t="s">
        <v>818</v>
      </c>
      <c r="I22" s="125" t="s">
        <v>819</v>
      </c>
    </row>
    <row r="23" spans="1:9" ht="26.25" thickBot="1" x14ac:dyDescent="0.3">
      <c r="A23" s="193"/>
      <c r="B23" s="123" t="s">
        <v>820</v>
      </c>
      <c r="C23" s="124" t="s">
        <v>45</v>
      </c>
      <c r="D23" s="125">
        <v>2</v>
      </c>
      <c r="E23" s="125">
        <v>2</v>
      </c>
      <c r="F23" s="125">
        <v>30</v>
      </c>
      <c r="G23" s="125" t="s">
        <v>817</v>
      </c>
      <c r="H23" s="125" t="s">
        <v>821</v>
      </c>
      <c r="I23" s="125" t="s">
        <v>822</v>
      </c>
    </row>
    <row r="24" spans="1:9" ht="19.5" customHeight="1" thickBot="1" x14ac:dyDescent="0.3">
      <c r="A24" s="194"/>
      <c r="B24" s="96" t="s">
        <v>823</v>
      </c>
      <c r="C24" s="102"/>
      <c r="D24" s="136">
        <f t="shared" ref="D24:F24" si="2">D25</f>
        <v>1</v>
      </c>
      <c r="E24" s="136">
        <f t="shared" si="2"/>
        <v>1</v>
      </c>
      <c r="F24" s="136">
        <f t="shared" si="2"/>
        <v>20</v>
      </c>
      <c r="G24" s="125"/>
      <c r="H24" s="125"/>
      <c r="I24" s="125"/>
    </row>
    <row r="25" spans="1:9" ht="21" customHeight="1" thickBot="1" x14ac:dyDescent="0.3">
      <c r="A25" s="43"/>
      <c r="B25" s="126" t="s">
        <v>824</v>
      </c>
      <c r="C25" s="124" t="s">
        <v>45</v>
      </c>
      <c r="D25" s="124">
        <v>1</v>
      </c>
      <c r="E25" s="124">
        <v>1</v>
      </c>
      <c r="F25" s="125">
        <v>20</v>
      </c>
      <c r="G25" s="125" t="s">
        <v>825</v>
      </c>
      <c r="H25" s="125" t="s">
        <v>826</v>
      </c>
      <c r="I25" s="125" t="s">
        <v>827</v>
      </c>
    </row>
    <row r="26" spans="1:9" ht="80.25" customHeight="1" thickBot="1" x14ac:dyDescent="0.3">
      <c r="A26" s="192">
        <v>3</v>
      </c>
      <c r="B26" s="93" t="s">
        <v>828</v>
      </c>
      <c r="C26" s="102"/>
      <c r="D26" s="136">
        <f t="shared" ref="D26:F26" si="3">D27+D29</f>
        <v>3</v>
      </c>
      <c r="E26" s="136">
        <f t="shared" si="3"/>
        <v>3</v>
      </c>
      <c r="F26" s="136">
        <f t="shared" si="3"/>
        <v>97</v>
      </c>
      <c r="G26" s="125"/>
      <c r="H26" s="125"/>
      <c r="I26" s="125"/>
    </row>
    <row r="27" spans="1:9" ht="15.75" x14ac:dyDescent="0.25">
      <c r="A27" s="193"/>
      <c r="B27" s="118" t="s">
        <v>812</v>
      </c>
      <c r="C27" s="243"/>
      <c r="D27" s="241"/>
      <c r="E27" s="241"/>
      <c r="F27" s="241"/>
      <c r="G27" s="241"/>
      <c r="H27" s="241"/>
      <c r="I27" s="241"/>
    </row>
    <row r="28" spans="1:9" ht="16.5" thickBot="1" x14ac:dyDescent="0.3">
      <c r="A28" s="193"/>
      <c r="B28" s="96" t="s">
        <v>829</v>
      </c>
      <c r="C28" s="244"/>
      <c r="D28" s="242"/>
      <c r="E28" s="242"/>
      <c r="F28" s="242"/>
      <c r="G28" s="242"/>
      <c r="H28" s="242"/>
      <c r="I28" s="242"/>
    </row>
    <row r="29" spans="1:9" ht="16.5" thickBot="1" x14ac:dyDescent="0.3">
      <c r="A29" s="193"/>
      <c r="B29" s="46" t="s">
        <v>823</v>
      </c>
      <c r="C29" s="46"/>
      <c r="D29" s="64">
        <f t="shared" ref="D29:F29" si="4">SUM(D30:D32)</f>
        <v>3</v>
      </c>
      <c r="E29" s="64">
        <f t="shared" si="4"/>
        <v>3</v>
      </c>
      <c r="F29" s="64">
        <f t="shared" si="4"/>
        <v>97</v>
      </c>
      <c r="G29" s="49"/>
      <c r="H29" s="49"/>
      <c r="I29" s="137"/>
    </row>
    <row r="30" spans="1:9" ht="26.25" thickBot="1" x14ac:dyDescent="0.3">
      <c r="A30" s="193"/>
      <c r="B30" s="102" t="s">
        <v>830</v>
      </c>
      <c r="C30" s="102" t="s">
        <v>45</v>
      </c>
      <c r="D30" s="125">
        <v>1</v>
      </c>
      <c r="E30" s="125">
        <v>1</v>
      </c>
      <c r="F30" s="125">
        <v>62</v>
      </c>
      <c r="G30" s="125" t="s">
        <v>831</v>
      </c>
      <c r="H30" s="125" t="s">
        <v>832</v>
      </c>
      <c r="I30" s="125" t="s">
        <v>833</v>
      </c>
    </row>
    <row r="31" spans="1:9" ht="39" thickBot="1" x14ac:dyDescent="0.3">
      <c r="A31" s="193"/>
      <c r="B31" s="102" t="s">
        <v>834</v>
      </c>
      <c r="C31" s="102" t="s">
        <v>45</v>
      </c>
      <c r="D31" s="125">
        <v>1</v>
      </c>
      <c r="E31" s="125">
        <v>1</v>
      </c>
      <c r="F31" s="125">
        <v>15</v>
      </c>
      <c r="G31" s="125" t="s">
        <v>835</v>
      </c>
      <c r="H31" s="125" t="s">
        <v>836</v>
      </c>
      <c r="I31" s="125" t="s">
        <v>837</v>
      </c>
    </row>
    <row r="32" spans="1:9" ht="26.25" thickBot="1" x14ac:dyDescent="0.3">
      <c r="A32" s="193"/>
      <c r="B32" s="102" t="s">
        <v>804</v>
      </c>
      <c r="C32" s="102" t="s">
        <v>45</v>
      </c>
      <c r="D32" s="125">
        <v>1</v>
      </c>
      <c r="E32" s="125">
        <v>1</v>
      </c>
      <c r="F32" s="125">
        <v>20</v>
      </c>
      <c r="G32" s="125" t="s">
        <v>831</v>
      </c>
      <c r="H32" s="125" t="s">
        <v>838</v>
      </c>
      <c r="I32" s="125" t="s">
        <v>839</v>
      </c>
    </row>
    <row r="33" spans="1:9" ht="16.5" thickBot="1" x14ac:dyDescent="0.3">
      <c r="A33" s="194"/>
      <c r="B33" s="96" t="s">
        <v>804</v>
      </c>
      <c r="C33" s="102"/>
      <c r="D33" s="125"/>
      <c r="E33" s="125"/>
      <c r="F33" s="125"/>
      <c r="G33" s="125"/>
      <c r="H33" s="125"/>
      <c r="I33" s="125"/>
    </row>
    <row r="34" spans="1:9" ht="20.25" customHeight="1" thickBot="1" x14ac:dyDescent="0.3">
      <c r="A34" s="88">
        <v>4</v>
      </c>
      <c r="B34" s="95" t="s">
        <v>840</v>
      </c>
      <c r="C34" s="102"/>
      <c r="D34" s="125">
        <f>D35</f>
        <v>0</v>
      </c>
      <c r="E34" s="125">
        <f>E35</f>
        <v>0</v>
      </c>
      <c r="F34" s="125">
        <f>F35</f>
        <v>0</v>
      </c>
      <c r="G34" s="125"/>
      <c r="H34" s="125"/>
      <c r="I34" s="125"/>
    </row>
    <row r="35" spans="1:9" ht="15.75" x14ac:dyDescent="0.25">
      <c r="A35" s="192"/>
      <c r="B35" s="118" t="s">
        <v>812</v>
      </c>
      <c r="C35" s="243"/>
      <c r="D35" s="241"/>
      <c r="E35" s="241"/>
      <c r="F35" s="241"/>
      <c r="G35" s="241"/>
      <c r="H35" s="241"/>
      <c r="I35" s="241"/>
    </row>
    <row r="36" spans="1:9" ht="15.75" x14ac:dyDescent="0.25">
      <c r="A36" s="193"/>
      <c r="B36" s="118" t="s">
        <v>823</v>
      </c>
      <c r="C36" s="245"/>
      <c r="D36" s="246"/>
      <c r="E36" s="246"/>
      <c r="F36" s="246"/>
      <c r="G36" s="246"/>
      <c r="H36" s="246"/>
      <c r="I36" s="246"/>
    </row>
    <row r="37" spans="1:9" ht="16.5" thickBot="1" x14ac:dyDescent="0.3">
      <c r="A37" s="194"/>
      <c r="B37" s="96" t="s">
        <v>804</v>
      </c>
      <c r="C37" s="244"/>
      <c r="D37" s="242"/>
      <c r="E37" s="242"/>
      <c r="F37" s="242"/>
      <c r="G37" s="242"/>
      <c r="H37" s="242"/>
      <c r="I37" s="242"/>
    </row>
    <row r="38" spans="1:9" ht="63.75" thickBot="1" x14ac:dyDescent="0.3">
      <c r="A38" s="88">
        <v>5</v>
      </c>
      <c r="B38" s="93" t="s">
        <v>841</v>
      </c>
      <c r="C38" s="102"/>
      <c r="D38" s="136">
        <f t="shared" ref="D38:F38" si="5">SUM(D39:D41)</f>
        <v>13</v>
      </c>
      <c r="E38" s="136">
        <f t="shared" si="5"/>
        <v>13</v>
      </c>
      <c r="F38" s="136">
        <f t="shared" si="5"/>
        <v>2200</v>
      </c>
      <c r="G38" s="125"/>
      <c r="H38" s="125"/>
      <c r="I38" s="125"/>
    </row>
    <row r="39" spans="1:9" ht="39" thickBot="1" x14ac:dyDescent="0.3">
      <c r="A39" s="88"/>
      <c r="B39" s="122" t="s">
        <v>232</v>
      </c>
      <c r="C39" s="102" t="s">
        <v>45</v>
      </c>
      <c r="D39" s="125">
        <v>1</v>
      </c>
      <c r="E39" s="125">
        <v>1</v>
      </c>
      <c r="F39" s="125">
        <v>60</v>
      </c>
      <c r="G39" s="125" t="s">
        <v>842</v>
      </c>
      <c r="H39" s="125" t="s">
        <v>843</v>
      </c>
      <c r="I39" s="125" t="s">
        <v>844</v>
      </c>
    </row>
    <row r="40" spans="1:9" ht="39" thickBot="1" x14ac:dyDescent="0.3">
      <c r="A40" s="88"/>
      <c r="B40" s="122" t="s">
        <v>845</v>
      </c>
      <c r="C40" s="102" t="s">
        <v>45</v>
      </c>
      <c r="D40" s="125">
        <v>2</v>
      </c>
      <c r="E40" s="125">
        <v>2</v>
      </c>
      <c r="F40" s="125">
        <v>700</v>
      </c>
      <c r="G40" s="125" t="s">
        <v>842</v>
      </c>
      <c r="H40" s="125" t="s">
        <v>846</v>
      </c>
      <c r="I40" s="125" t="s">
        <v>847</v>
      </c>
    </row>
    <row r="41" spans="1:9" ht="34.5" customHeight="1" thickBot="1" x14ac:dyDescent="0.3">
      <c r="A41" s="88">
        <v>6</v>
      </c>
      <c r="B41" s="122" t="s">
        <v>848</v>
      </c>
      <c r="C41" s="102" t="s">
        <v>45</v>
      </c>
      <c r="D41" s="125">
        <v>10</v>
      </c>
      <c r="E41" s="125">
        <v>10</v>
      </c>
      <c r="F41" s="125">
        <v>1440</v>
      </c>
      <c r="G41" s="125" t="s">
        <v>849</v>
      </c>
      <c r="H41" s="125" t="s">
        <v>850</v>
      </c>
      <c r="I41" s="125" t="s">
        <v>851</v>
      </c>
    </row>
    <row r="42" spans="1:9" ht="32.25" thickBot="1" x14ac:dyDescent="0.3">
      <c r="A42" s="88">
        <v>6</v>
      </c>
      <c r="B42" s="127" t="s">
        <v>852</v>
      </c>
      <c r="C42" s="102"/>
      <c r="D42" s="136">
        <f t="shared" ref="D42:F42" si="6">D43+D44+D45</f>
        <v>9</v>
      </c>
      <c r="E42" s="136">
        <f t="shared" si="6"/>
        <v>9</v>
      </c>
      <c r="F42" s="136">
        <f t="shared" si="6"/>
        <v>621</v>
      </c>
      <c r="G42" s="125"/>
      <c r="H42" s="125"/>
      <c r="I42" s="125"/>
    </row>
    <row r="43" spans="1:9" ht="26.25" thickBot="1" x14ac:dyDescent="0.3">
      <c r="A43" s="88"/>
      <c r="B43" s="102" t="s">
        <v>232</v>
      </c>
      <c r="C43" s="102" t="s">
        <v>45</v>
      </c>
      <c r="D43" s="125">
        <v>1</v>
      </c>
      <c r="E43" s="125">
        <v>1</v>
      </c>
      <c r="F43" s="125">
        <v>80</v>
      </c>
      <c r="G43" s="125" t="s">
        <v>853</v>
      </c>
      <c r="H43" s="125" t="s">
        <v>843</v>
      </c>
      <c r="I43" s="125" t="s">
        <v>854</v>
      </c>
    </row>
    <row r="44" spans="1:9" ht="27.75" customHeight="1" thickBot="1" x14ac:dyDescent="0.3">
      <c r="A44" s="88"/>
      <c r="B44" s="102" t="s">
        <v>855</v>
      </c>
      <c r="C44" s="102" t="s">
        <v>45</v>
      </c>
      <c r="D44" s="125">
        <v>3</v>
      </c>
      <c r="E44" s="125">
        <v>3</v>
      </c>
      <c r="F44" s="125">
        <v>397</v>
      </c>
      <c r="G44" s="125" t="s">
        <v>853</v>
      </c>
      <c r="H44" s="125" t="s">
        <v>856</v>
      </c>
      <c r="I44" s="125" t="s">
        <v>857</v>
      </c>
    </row>
    <row r="45" spans="1:9" ht="26.25" thickBot="1" x14ac:dyDescent="0.3">
      <c r="A45" s="88">
        <v>7</v>
      </c>
      <c r="B45" s="102"/>
      <c r="C45" s="102" t="s">
        <v>45</v>
      </c>
      <c r="D45" s="125">
        <v>5</v>
      </c>
      <c r="E45" s="125">
        <v>5</v>
      </c>
      <c r="F45" s="125">
        <v>144</v>
      </c>
      <c r="G45" s="125" t="s">
        <v>858</v>
      </c>
      <c r="H45" s="125" t="s">
        <v>859</v>
      </c>
      <c r="I45" s="125" t="s">
        <v>860</v>
      </c>
    </row>
    <row r="46" spans="1:9" ht="32.25" thickBot="1" x14ac:dyDescent="0.3">
      <c r="A46" s="88">
        <v>7</v>
      </c>
      <c r="B46" s="93" t="s">
        <v>861</v>
      </c>
      <c r="C46" s="102"/>
      <c r="D46" s="125"/>
      <c r="E46" s="125"/>
      <c r="F46" s="125"/>
      <c r="G46" s="125"/>
      <c r="H46" s="125"/>
      <c r="I46" s="125"/>
    </row>
    <row r="47" spans="1:9" ht="21" customHeight="1" thickBot="1" x14ac:dyDescent="0.3">
      <c r="A47" s="88">
        <v>8</v>
      </c>
      <c r="B47" s="93" t="s">
        <v>862</v>
      </c>
      <c r="C47" s="102"/>
      <c r="D47" s="125"/>
      <c r="E47" s="125"/>
      <c r="F47" s="125"/>
      <c r="G47" s="125"/>
      <c r="H47" s="125"/>
      <c r="I47" s="125"/>
    </row>
    <row r="48" spans="1:9" x14ac:dyDescent="0.25">
      <c r="A48" s="192">
        <v>9</v>
      </c>
      <c r="B48" s="247" t="s">
        <v>863</v>
      </c>
      <c r="C48" s="243"/>
      <c r="D48" s="249">
        <f t="shared" ref="D48:F48" si="7">D50</f>
        <v>11</v>
      </c>
      <c r="E48" s="249">
        <f t="shared" si="7"/>
        <v>11</v>
      </c>
      <c r="F48" s="249">
        <f t="shared" si="7"/>
        <v>0</v>
      </c>
      <c r="G48" s="241"/>
      <c r="H48" s="241"/>
      <c r="I48" s="241"/>
    </row>
    <row r="49" spans="1:9" ht="15.75" thickBot="1" x14ac:dyDescent="0.3">
      <c r="A49" s="194"/>
      <c r="B49" s="248"/>
      <c r="C49" s="244"/>
      <c r="D49" s="250"/>
      <c r="E49" s="250"/>
      <c r="F49" s="250"/>
      <c r="G49" s="242"/>
      <c r="H49" s="242"/>
      <c r="I49" s="242"/>
    </row>
    <row r="50" spans="1:9" ht="26.25" thickBot="1" x14ac:dyDescent="0.3">
      <c r="A50" s="43"/>
      <c r="B50" s="106" t="s">
        <v>864</v>
      </c>
      <c r="C50" s="128" t="s">
        <v>28</v>
      </c>
      <c r="D50" s="138">
        <v>11</v>
      </c>
      <c r="E50" s="138">
        <v>11</v>
      </c>
      <c r="F50" s="138">
        <v>0</v>
      </c>
      <c r="G50" s="138" t="s">
        <v>865</v>
      </c>
      <c r="H50" s="138" t="s">
        <v>866</v>
      </c>
      <c r="I50" s="138" t="s">
        <v>867</v>
      </c>
    </row>
    <row r="51" spans="1:9" ht="76.5" customHeight="1" thickBot="1" x14ac:dyDescent="0.3">
      <c r="A51" s="192">
        <v>10</v>
      </c>
      <c r="B51" s="129" t="s">
        <v>868</v>
      </c>
      <c r="C51" s="119"/>
      <c r="D51" s="146">
        <f>D53+D67</f>
        <v>29</v>
      </c>
      <c r="E51" s="146">
        <f>E53+E67</f>
        <v>30</v>
      </c>
      <c r="F51" s="146">
        <f>F53+F67</f>
        <v>1776.9</v>
      </c>
      <c r="G51" s="139"/>
      <c r="H51" s="139"/>
      <c r="I51" s="139"/>
    </row>
    <row r="52" spans="1:9" ht="20.25" customHeight="1" thickBot="1" x14ac:dyDescent="0.3">
      <c r="A52" s="193"/>
      <c r="B52" s="76" t="s">
        <v>17</v>
      </c>
      <c r="C52" s="106"/>
      <c r="D52" s="101"/>
      <c r="E52" s="101"/>
      <c r="F52" s="101"/>
      <c r="G52" s="101"/>
      <c r="H52" s="101"/>
      <c r="I52" s="101"/>
    </row>
    <row r="53" spans="1:9" ht="32.25" thickBot="1" x14ac:dyDescent="0.3">
      <c r="A53" s="193"/>
      <c r="B53" s="118" t="s">
        <v>869</v>
      </c>
      <c r="C53" s="128"/>
      <c r="D53" s="145">
        <f t="shared" ref="D53:F53" si="8">SUM(D54:D66)</f>
        <v>23</v>
      </c>
      <c r="E53" s="145">
        <f t="shared" si="8"/>
        <v>23</v>
      </c>
      <c r="F53" s="145">
        <f t="shared" si="8"/>
        <v>1266.9000000000001</v>
      </c>
      <c r="G53" s="138"/>
      <c r="H53" s="138"/>
      <c r="I53" s="138"/>
    </row>
    <row r="54" spans="1:9" ht="26.25" thickBot="1" x14ac:dyDescent="0.3">
      <c r="A54" s="193"/>
      <c r="B54" s="106"/>
      <c r="C54" s="106" t="s">
        <v>45</v>
      </c>
      <c r="D54" s="101">
        <v>1</v>
      </c>
      <c r="E54" s="101">
        <v>1</v>
      </c>
      <c r="F54" s="101">
        <v>30.9</v>
      </c>
      <c r="G54" s="101" t="s">
        <v>870</v>
      </c>
      <c r="H54" s="101" t="s">
        <v>871</v>
      </c>
      <c r="I54" s="101" t="s">
        <v>872</v>
      </c>
    </row>
    <row r="55" spans="1:9" ht="26.25" thickBot="1" x14ac:dyDescent="0.3">
      <c r="A55" s="193"/>
      <c r="B55" s="130"/>
      <c r="C55" s="106" t="s">
        <v>45</v>
      </c>
      <c r="D55" s="101">
        <v>3</v>
      </c>
      <c r="E55" s="101">
        <v>3</v>
      </c>
      <c r="F55" s="101">
        <v>60</v>
      </c>
      <c r="G55" s="101" t="s">
        <v>873</v>
      </c>
      <c r="H55" s="101" t="s">
        <v>874</v>
      </c>
      <c r="I55" s="101" t="s">
        <v>875</v>
      </c>
    </row>
    <row r="56" spans="1:9" ht="26.25" thickBot="1" x14ac:dyDescent="0.3">
      <c r="A56" s="193"/>
      <c r="B56" s="130"/>
      <c r="C56" s="106" t="s">
        <v>45</v>
      </c>
      <c r="D56" s="101">
        <v>2</v>
      </c>
      <c r="E56" s="101">
        <v>2</v>
      </c>
      <c r="F56" s="101">
        <v>84</v>
      </c>
      <c r="G56" s="101" t="s">
        <v>873</v>
      </c>
      <c r="H56" s="101" t="s">
        <v>876</v>
      </c>
      <c r="I56" s="101" t="s">
        <v>877</v>
      </c>
    </row>
    <row r="57" spans="1:9" ht="39" thickBot="1" x14ac:dyDescent="0.3">
      <c r="A57" s="193"/>
      <c r="B57" s="71"/>
      <c r="C57" s="100" t="s">
        <v>45</v>
      </c>
      <c r="D57" s="140">
        <v>1</v>
      </c>
      <c r="E57" s="140">
        <v>1</v>
      </c>
      <c r="F57" s="140">
        <v>30</v>
      </c>
      <c r="G57" s="140" t="s">
        <v>873</v>
      </c>
      <c r="H57" s="140" t="s">
        <v>878</v>
      </c>
      <c r="I57" s="140" t="s">
        <v>879</v>
      </c>
    </row>
    <row r="58" spans="1:9" ht="26.25" thickBot="1" x14ac:dyDescent="0.3">
      <c r="A58" s="193"/>
      <c r="B58" s="71"/>
      <c r="C58" s="100" t="s">
        <v>45</v>
      </c>
      <c r="D58" s="140">
        <v>1</v>
      </c>
      <c r="E58" s="140">
        <v>1</v>
      </c>
      <c r="F58" s="140">
        <v>70</v>
      </c>
      <c r="G58" s="140" t="s">
        <v>873</v>
      </c>
      <c r="H58" s="140" t="s">
        <v>880</v>
      </c>
      <c r="I58" s="140" t="s">
        <v>881</v>
      </c>
    </row>
    <row r="59" spans="1:9" ht="26.25" thickBot="1" x14ac:dyDescent="0.3">
      <c r="A59" s="193"/>
      <c r="B59" s="71"/>
      <c r="C59" s="100" t="s">
        <v>45</v>
      </c>
      <c r="D59" s="140">
        <v>5</v>
      </c>
      <c r="E59" s="140">
        <v>5</v>
      </c>
      <c r="F59" s="140">
        <v>240</v>
      </c>
      <c r="G59" s="140" t="s">
        <v>873</v>
      </c>
      <c r="H59" s="140" t="s">
        <v>882</v>
      </c>
      <c r="I59" s="140" t="s">
        <v>883</v>
      </c>
    </row>
    <row r="60" spans="1:9" ht="26.25" thickBot="1" x14ac:dyDescent="0.3">
      <c r="A60" s="193"/>
      <c r="B60" s="71"/>
      <c r="C60" s="100" t="s">
        <v>45</v>
      </c>
      <c r="D60" s="140">
        <v>1</v>
      </c>
      <c r="E60" s="140">
        <v>1</v>
      </c>
      <c r="F60" s="140">
        <v>30</v>
      </c>
      <c r="G60" s="140" t="s">
        <v>873</v>
      </c>
      <c r="H60" s="140" t="s">
        <v>884</v>
      </c>
      <c r="I60" s="140" t="s">
        <v>885</v>
      </c>
    </row>
    <row r="61" spans="1:9" ht="25.5" customHeight="1" thickBot="1" x14ac:dyDescent="0.3">
      <c r="A61" s="193"/>
      <c r="B61" s="71"/>
      <c r="C61" s="100" t="s">
        <v>45</v>
      </c>
      <c r="D61" s="140">
        <v>1</v>
      </c>
      <c r="E61" s="140">
        <v>1</v>
      </c>
      <c r="F61" s="140">
        <v>72</v>
      </c>
      <c r="G61" s="140" t="s">
        <v>873</v>
      </c>
      <c r="H61" s="140" t="s">
        <v>886</v>
      </c>
      <c r="I61" s="140" t="s">
        <v>887</v>
      </c>
    </row>
    <row r="62" spans="1:9" ht="21.75" customHeight="1" thickBot="1" x14ac:dyDescent="0.3">
      <c r="A62" s="193"/>
      <c r="B62" s="71"/>
      <c r="C62" s="100" t="s">
        <v>45</v>
      </c>
      <c r="D62" s="140">
        <v>1</v>
      </c>
      <c r="E62" s="140">
        <v>1</v>
      </c>
      <c r="F62" s="140">
        <v>60</v>
      </c>
      <c r="G62" s="140" t="s">
        <v>888</v>
      </c>
      <c r="H62" s="140" t="s">
        <v>889</v>
      </c>
      <c r="I62" s="140" t="s">
        <v>890</v>
      </c>
    </row>
    <row r="63" spans="1:9" ht="26.25" thickBot="1" x14ac:dyDescent="0.3">
      <c r="A63" s="193"/>
      <c r="B63" s="71"/>
      <c r="C63" s="100" t="s">
        <v>45</v>
      </c>
      <c r="D63" s="140">
        <v>2</v>
      </c>
      <c r="E63" s="140">
        <v>2</v>
      </c>
      <c r="F63" s="140">
        <v>180</v>
      </c>
      <c r="G63" s="140" t="s">
        <v>873</v>
      </c>
      <c r="H63" s="140" t="s">
        <v>891</v>
      </c>
      <c r="I63" s="140" t="s">
        <v>892</v>
      </c>
    </row>
    <row r="64" spans="1:9" ht="26.25" thickBot="1" x14ac:dyDescent="0.3">
      <c r="A64" s="193"/>
      <c r="B64" s="71"/>
      <c r="C64" s="100" t="s">
        <v>45</v>
      </c>
      <c r="D64" s="140">
        <v>2</v>
      </c>
      <c r="E64" s="140">
        <v>2</v>
      </c>
      <c r="F64" s="140">
        <v>220</v>
      </c>
      <c r="G64" s="140" t="s">
        <v>893</v>
      </c>
      <c r="H64" s="140" t="s">
        <v>894</v>
      </c>
      <c r="I64" s="140" t="s">
        <v>895</v>
      </c>
    </row>
    <row r="65" spans="1:9" ht="26.25" thickBot="1" x14ac:dyDescent="0.3">
      <c r="A65" s="193"/>
      <c r="B65" s="71"/>
      <c r="C65" s="100" t="s">
        <v>45</v>
      </c>
      <c r="D65" s="140">
        <v>1</v>
      </c>
      <c r="E65" s="140">
        <v>1</v>
      </c>
      <c r="F65" s="140">
        <v>120</v>
      </c>
      <c r="G65" s="140" t="s">
        <v>896</v>
      </c>
      <c r="H65" s="140" t="s">
        <v>897</v>
      </c>
      <c r="I65" s="140" t="s">
        <v>898</v>
      </c>
    </row>
    <row r="66" spans="1:9" ht="26.25" thickBot="1" x14ac:dyDescent="0.3">
      <c r="A66" s="193"/>
      <c r="B66" s="71"/>
      <c r="C66" s="100" t="s">
        <v>45</v>
      </c>
      <c r="D66" s="140">
        <v>2</v>
      </c>
      <c r="E66" s="140">
        <v>2</v>
      </c>
      <c r="F66" s="140">
        <v>70</v>
      </c>
      <c r="G66" s="140" t="s">
        <v>896</v>
      </c>
      <c r="H66" s="140" t="s">
        <v>899</v>
      </c>
      <c r="I66" s="140" t="s">
        <v>900</v>
      </c>
    </row>
    <row r="67" spans="1:9" ht="16.5" thickBot="1" x14ac:dyDescent="0.3">
      <c r="A67" s="88"/>
      <c r="B67" s="96" t="s">
        <v>901</v>
      </c>
      <c r="C67" s="100"/>
      <c r="D67" s="144">
        <f>SUM(D68:D73)</f>
        <v>6</v>
      </c>
      <c r="E67" s="144">
        <f>SUM(E68:E73)</f>
        <v>7</v>
      </c>
      <c r="F67" s="144">
        <f>SUM(F68:F73)</f>
        <v>510</v>
      </c>
      <c r="G67" s="140"/>
      <c r="H67" s="140"/>
      <c r="I67" s="140"/>
    </row>
    <row r="68" spans="1:9" s="131" customFormat="1" ht="39" thickBot="1" x14ac:dyDescent="0.25">
      <c r="A68" s="100"/>
      <c r="B68" s="102"/>
      <c r="C68" s="106" t="s">
        <v>45</v>
      </c>
      <c r="D68" s="141">
        <v>1</v>
      </c>
      <c r="E68" s="142">
        <v>1</v>
      </c>
      <c r="F68" s="125">
        <v>50</v>
      </c>
      <c r="G68" s="125" t="s">
        <v>902</v>
      </c>
      <c r="H68" s="125" t="s">
        <v>903</v>
      </c>
      <c r="I68" s="125" t="s">
        <v>879</v>
      </c>
    </row>
    <row r="69" spans="1:9" s="131" customFormat="1" ht="22.5" customHeight="1" thickBot="1" x14ac:dyDescent="0.25">
      <c r="A69" s="100"/>
      <c r="B69" s="102"/>
      <c r="C69" s="102" t="s">
        <v>45</v>
      </c>
      <c r="D69" s="125">
        <v>1</v>
      </c>
      <c r="E69" s="125">
        <v>1</v>
      </c>
      <c r="F69" s="125">
        <v>130</v>
      </c>
      <c r="G69" s="125" t="s">
        <v>902</v>
      </c>
      <c r="H69" s="125" t="s">
        <v>904</v>
      </c>
      <c r="I69" s="125" t="s">
        <v>877</v>
      </c>
    </row>
    <row r="70" spans="1:9" ht="26.25" customHeight="1" thickBot="1" x14ac:dyDescent="0.3">
      <c r="A70" s="88">
        <v>11</v>
      </c>
      <c r="B70" s="102"/>
      <c r="C70" s="102" t="s">
        <v>45</v>
      </c>
      <c r="D70" s="125">
        <v>1</v>
      </c>
      <c r="E70" s="125">
        <v>1</v>
      </c>
      <c r="F70" s="125">
        <v>70</v>
      </c>
      <c r="G70" s="125" t="s">
        <v>902</v>
      </c>
      <c r="H70" s="125" t="s">
        <v>905</v>
      </c>
      <c r="I70" s="125" t="s">
        <v>906</v>
      </c>
    </row>
    <row r="71" spans="1:9" ht="24" customHeight="1" thickBot="1" x14ac:dyDescent="0.3">
      <c r="A71" s="43"/>
      <c r="B71" s="102"/>
      <c r="C71" s="102" t="s">
        <v>45</v>
      </c>
      <c r="D71" s="125">
        <v>1</v>
      </c>
      <c r="E71" s="125">
        <v>1</v>
      </c>
      <c r="F71" s="125">
        <v>120</v>
      </c>
      <c r="G71" s="125" t="s">
        <v>902</v>
      </c>
      <c r="H71" s="125" t="s">
        <v>897</v>
      </c>
      <c r="I71" s="125" t="s">
        <v>898</v>
      </c>
    </row>
    <row r="72" spans="1:9" ht="24.75" customHeight="1" thickBot="1" x14ac:dyDescent="0.3">
      <c r="A72" s="43"/>
      <c r="B72" s="102"/>
      <c r="C72" s="102" t="s">
        <v>45</v>
      </c>
      <c r="D72" s="125">
        <v>1</v>
      </c>
      <c r="E72" s="125">
        <v>1</v>
      </c>
      <c r="F72" s="125">
        <v>80</v>
      </c>
      <c r="G72" s="125" t="s">
        <v>902</v>
      </c>
      <c r="H72" s="125" t="s">
        <v>907</v>
      </c>
      <c r="I72" s="125" t="s">
        <v>908</v>
      </c>
    </row>
    <row r="73" spans="1:9" ht="21.75" customHeight="1" thickBot="1" x14ac:dyDescent="0.3">
      <c r="A73" s="43"/>
      <c r="B73" s="189" t="s">
        <v>909</v>
      </c>
      <c r="C73" s="102" t="s">
        <v>45</v>
      </c>
      <c r="D73" s="125">
        <v>1</v>
      </c>
      <c r="E73" s="125">
        <v>2</v>
      </c>
      <c r="F73" s="125">
        <v>60</v>
      </c>
      <c r="G73" s="125" t="s">
        <v>902</v>
      </c>
      <c r="H73" s="125" t="s">
        <v>910</v>
      </c>
      <c r="I73" s="125" t="s">
        <v>911</v>
      </c>
    </row>
    <row r="74" spans="1:9" ht="16.5" thickBot="1" x14ac:dyDescent="0.3">
      <c r="A74" s="192">
        <v>12</v>
      </c>
      <c r="B74" s="93" t="s">
        <v>912</v>
      </c>
      <c r="C74" s="102"/>
      <c r="D74" s="125"/>
      <c r="E74" s="125"/>
      <c r="F74" s="125"/>
      <c r="G74" s="125"/>
      <c r="H74" s="125"/>
      <c r="I74" s="125"/>
    </row>
    <row r="75" spans="1:9" ht="63.75" thickBot="1" x14ac:dyDescent="0.3">
      <c r="A75" s="193"/>
      <c r="B75" s="77" t="s">
        <v>913</v>
      </c>
      <c r="C75" s="106"/>
      <c r="D75" s="143">
        <f>D77+D78+D79+D83</f>
        <v>3</v>
      </c>
      <c r="E75" s="143">
        <f t="shared" ref="E75:F75" si="9">E77+E78+E79+E83</f>
        <v>3</v>
      </c>
      <c r="F75" s="143">
        <f t="shared" si="9"/>
        <v>27</v>
      </c>
      <c r="G75" s="101"/>
      <c r="H75" s="101"/>
      <c r="I75" s="101"/>
    </row>
    <row r="76" spans="1:9" ht="16.5" thickBot="1" x14ac:dyDescent="0.3">
      <c r="A76" s="193"/>
      <c r="B76" s="118" t="s">
        <v>602</v>
      </c>
      <c r="C76" s="128"/>
      <c r="D76" s="138"/>
      <c r="E76" s="138"/>
      <c r="F76" s="138"/>
      <c r="G76" s="138"/>
      <c r="H76" s="138"/>
      <c r="I76" s="138"/>
    </row>
    <row r="77" spans="1:9" ht="16.5" thickBot="1" x14ac:dyDescent="0.3">
      <c r="A77" s="193"/>
      <c r="B77" s="76" t="s">
        <v>914</v>
      </c>
      <c r="C77" s="106"/>
      <c r="D77" s="101"/>
      <c r="E77" s="101"/>
      <c r="F77" s="101"/>
      <c r="G77" s="101"/>
      <c r="H77" s="101"/>
      <c r="I77" s="101"/>
    </row>
    <row r="78" spans="1:9" ht="16.5" thickBot="1" x14ac:dyDescent="0.3">
      <c r="A78" s="193"/>
      <c r="B78" s="118" t="s">
        <v>915</v>
      </c>
      <c r="C78" s="128"/>
      <c r="D78" s="138"/>
      <c r="E78" s="138"/>
      <c r="F78" s="138"/>
      <c r="G78" s="138"/>
      <c r="H78" s="138"/>
      <c r="I78" s="138"/>
    </row>
    <row r="79" spans="1:9" ht="16.5" thickBot="1" x14ac:dyDescent="0.3">
      <c r="A79" s="194"/>
      <c r="B79" s="76" t="s">
        <v>916</v>
      </c>
      <c r="C79" s="106"/>
      <c r="D79" s="143">
        <f t="shared" ref="D79:F79" si="10">SUM(D80:D82)</f>
        <v>3</v>
      </c>
      <c r="E79" s="143">
        <f t="shared" si="10"/>
        <v>3</v>
      </c>
      <c r="F79" s="143">
        <f t="shared" si="10"/>
        <v>27</v>
      </c>
      <c r="G79" s="101"/>
      <c r="H79" s="101"/>
      <c r="I79" s="101"/>
    </row>
    <row r="80" spans="1:9" ht="22.5" customHeight="1" thickBot="1" x14ac:dyDescent="0.3">
      <c r="A80" s="88"/>
      <c r="B80" s="71"/>
      <c r="C80" s="100" t="s">
        <v>45</v>
      </c>
      <c r="D80" s="140">
        <v>1</v>
      </c>
      <c r="E80" s="140">
        <v>1</v>
      </c>
      <c r="F80" s="140">
        <v>14</v>
      </c>
      <c r="G80" s="140" t="s">
        <v>917</v>
      </c>
      <c r="H80" s="140" t="s">
        <v>918</v>
      </c>
      <c r="I80" s="140" t="s">
        <v>919</v>
      </c>
    </row>
    <row r="81" spans="1:13" ht="26.25" thickBot="1" x14ac:dyDescent="0.3">
      <c r="A81" s="88"/>
      <c r="B81" s="71"/>
      <c r="C81" s="100" t="s">
        <v>45</v>
      </c>
      <c r="D81" s="140">
        <v>1</v>
      </c>
      <c r="E81" s="140">
        <v>1</v>
      </c>
      <c r="F81" s="140">
        <v>4</v>
      </c>
      <c r="G81" s="140" t="s">
        <v>917</v>
      </c>
      <c r="H81" s="140" t="s">
        <v>920</v>
      </c>
      <c r="I81" s="140" t="s">
        <v>919</v>
      </c>
    </row>
    <row r="82" spans="1:13" ht="20.25" customHeight="1" thickBot="1" x14ac:dyDescent="0.3">
      <c r="A82" s="88"/>
      <c r="B82" s="71"/>
      <c r="C82" s="100" t="s">
        <v>45</v>
      </c>
      <c r="D82" s="140">
        <v>1</v>
      </c>
      <c r="E82" s="140">
        <v>1</v>
      </c>
      <c r="F82" s="140">
        <v>9</v>
      </c>
      <c r="G82" s="140" t="s">
        <v>917</v>
      </c>
      <c r="H82" s="140" t="s">
        <v>921</v>
      </c>
      <c r="I82" s="140" t="s">
        <v>922</v>
      </c>
    </row>
    <row r="83" spans="1:13" ht="16.5" thickBot="1" x14ac:dyDescent="0.3">
      <c r="A83" s="88">
        <v>13</v>
      </c>
      <c r="B83" s="96" t="s">
        <v>923</v>
      </c>
      <c r="C83" s="100"/>
      <c r="D83" s="140"/>
      <c r="E83" s="140"/>
      <c r="F83" s="140"/>
      <c r="G83" s="140"/>
      <c r="H83" s="140"/>
      <c r="I83" s="140"/>
    </row>
    <row r="84" spans="1:13" ht="32.25" thickBot="1" x14ac:dyDescent="0.3">
      <c r="A84" s="88"/>
      <c r="B84" s="93" t="s">
        <v>924</v>
      </c>
      <c r="C84" s="102"/>
      <c r="D84" s="136">
        <f t="shared" ref="D84:F84" si="11">D85+D86</f>
        <v>3</v>
      </c>
      <c r="E84" s="136">
        <f t="shared" si="11"/>
        <v>3</v>
      </c>
      <c r="F84" s="136">
        <f t="shared" si="11"/>
        <v>209</v>
      </c>
      <c r="G84" s="125"/>
      <c r="H84" s="125"/>
      <c r="I84" s="125"/>
    </row>
    <row r="85" spans="1:13" ht="30.75" customHeight="1" thickBot="1" x14ac:dyDescent="0.3">
      <c r="A85" s="88"/>
      <c r="B85" s="102" t="s">
        <v>925</v>
      </c>
      <c r="C85" s="102" t="s">
        <v>45</v>
      </c>
      <c r="D85" s="125">
        <v>2</v>
      </c>
      <c r="E85" s="125">
        <v>2</v>
      </c>
      <c r="F85" s="125">
        <v>200</v>
      </c>
      <c r="G85" s="125"/>
      <c r="H85" s="125" t="s">
        <v>926</v>
      </c>
      <c r="I85" s="125" t="s">
        <v>927</v>
      </c>
    </row>
    <row r="86" spans="1:13" ht="23.25" customHeight="1" thickBot="1" x14ac:dyDescent="0.3">
      <c r="A86" s="88">
        <v>14</v>
      </c>
      <c r="B86" s="102" t="s">
        <v>928</v>
      </c>
      <c r="C86" s="102" t="s">
        <v>45</v>
      </c>
      <c r="D86" s="125">
        <v>1</v>
      </c>
      <c r="E86" s="125">
        <v>1</v>
      </c>
      <c r="F86" s="125">
        <v>9</v>
      </c>
      <c r="G86" s="125"/>
      <c r="H86" s="125" t="s">
        <v>929</v>
      </c>
      <c r="I86" s="125" t="s">
        <v>656</v>
      </c>
    </row>
    <row r="87" spans="1:13" ht="33" customHeight="1" thickBot="1" x14ac:dyDescent="0.3">
      <c r="A87" s="192"/>
      <c r="B87" s="93" t="s">
        <v>930</v>
      </c>
      <c r="C87" s="102"/>
      <c r="D87" s="136">
        <f>D88+D96</f>
        <v>15</v>
      </c>
      <c r="E87" s="136">
        <f>E88+E96</f>
        <v>20</v>
      </c>
      <c r="F87" s="136">
        <f>F88+F96</f>
        <v>224.8</v>
      </c>
      <c r="G87" s="125"/>
      <c r="H87" s="125"/>
      <c r="I87" s="125"/>
    </row>
    <row r="88" spans="1:13" ht="16.5" thickBot="1" x14ac:dyDescent="0.3">
      <c r="A88" s="193"/>
      <c r="B88" s="118" t="s">
        <v>17</v>
      </c>
      <c r="C88" s="181"/>
      <c r="D88" s="184"/>
      <c r="E88" s="184"/>
      <c r="F88" s="184"/>
      <c r="G88" s="179"/>
      <c r="H88" s="179"/>
      <c r="I88" s="179"/>
    </row>
    <row r="89" spans="1:13" ht="16.5" thickBot="1" x14ac:dyDescent="0.3">
      <c r="A89" s="193"/>
      <c r="B89" s="118" t="s">
        <v>931</v>
      </c>
      <c r="C89" s="182"/>
      <c r="D89" s="143"/>
      <c r="E89" s="143"/>
      <c r="F89" s="143"/>
      <c r="G89" s="101"/>
      <c r="H89" s="101"/>
      <c r="I89" s="101"/>
    </row>
    <row r="90" spans="1:13" ht="16.5" thickBot="1" x14ac:dyDescent="0.3">
      <c r="A90" s="194"/>
      <c r="B90" s="96" t="s">
        <v>932</v>
      </c>
      <c r="C90" s="183"/>
      <c r="D90" s="185">
        <f>SUM(D91:D95)</f>
        <v>24</v>
      </c>
      <c r="E90" s="185">
        <f t="shared" ref="E90:F90" si="12">SUM(E91:E95)</f>
        <v>26</v>
      </c>
      <c r="F90" s="185">
        <f t="shared" si="12"/>
        <v>204</v>
      </c>
      <c r="G90" s="180"/>
      <c r="H90" s="180"/>
      <c r="I90" s="180"/>
    </row>
    <row r="91" spans="1:13" ht="26.25" thickBot="1" x14ac:dyDescent="0.3">
      <c r="A91" s="88"/>
      <c r="B91" s="102" t="s">
        <v>933</v>
      </c>
      <c r="C91" s="102" t="s">
        <v>45</v>
      </c>
      <c r="D91" s="125">
        <v>2</v>
      </c>
      <c r="E91" s="125">
        <v>2</v>
      </c>
      <c r="F91" s="125">
        <v>36</v>
      </c>
      <c r="G91" s="125" t="s">
        <v>934</v>
      </c>
      <c r="H91" s="125" t="s">
        <v>935</v>
      </c>
      <c r="I91" s="125" t="s">
        <v>936</v>
      </c>
    </row>
    <row r="92" spans="1:13" ht="33.75" customHeight="1" thickBot="1" x14ac:dyDescent="0.3">
      <c r="A92" s="88"/>
      <c r="B92" s="102" t="s">
        <v>937</v>
      </c>
      <c r="C92" s="102" t="s">
        <v>45</v>
      </c>
      <c r="D92" s="125">
        <v>2</v>
      </c>
      <c r="E92" s="125">
        <v>2</v>
      </c>
      <c r="F92" s="125">
        <v>20</v>
      </c>
      <c r="G92" s="125" t="s">
        <v>934</v>
      </c>
      <c r="H92" s="125" t="s">
        <v>938</v>
      </c>
      <c r="I92" s="125" t="s">
        <v>939</v>
      </c>
    </row>
    <row r="93" spans="1:13" ht="23.25" customHeight="1" thickBot="1" x14ac:dyDescent="0.3">
      <c r="A93" s="88"/>
      <c r="B93" s="102" t="s">
        <v>940</v>
      </c>
      <c r="C93" s="102" t="s">
        <v>45</v>
      </c>
      <c r="D93" s="125">
        <v>2</v>
      </c>
      <c r="E93" s="125">
        <v>2</v>
      </c>
      <c r="F93" s="125">
        <v>30</v>
      </c>
      <c r="G93" s="125" t="s">
        <v>934</v>
      </c>
      <c r="H93" s="125" t="s">
        <v>941</v>
      </c>
      <c r="I93" s="125" t="s">
        <v>942</v>
      </c>
    </row>
    <row r="94" spans="1:13" ht="26.25" thickBot="1" x14ac:dyDescent="0.3">
      <c r="A94" s="88"/>
      <c r="B94" s="102" t="s">
        <v>943</v>
      </c>
      <c r="C94" s="102" t="s">
        <v>45</v>
      </c>
      <c r="D94" s="125">
        <v>2</v>
      </c>
      <c r="E94" s="125">
        <v>2</v>
      </c>
      <c r="F94" s="125">
        <v>38</v>
      </c>
      <c r="G94" s="125" t="s">
        <v>944</v>
      </c>
      <c r="H94" s="125" t="s">
        <v>945</v>
      </c>
      <c r="I94" s="125" t="s">
        <v>946</v>
      </c>
    </row>
    <row r="95" spans="1:13" ht="35.25" customHeight="1" thickBot="1" x14ac:dyDescent="0.3">
      <c r="A95" s="88"/>
      <c r="B95" s="189" t="s">
        <v>947</v>
      </c>
      <c r="C95" s="102" t="s">
        <v>45</v>
      </c>
      <c r="D95" s="125">
        <v>16</v>
      </c>
      <c r="E95" s="125">
        <v>18</v>
      </c>
      <c r="F95" s="125">
        <v>80</v>
      </c>
      <c r="G95" s="125" t="s">
        <v>948</v>
      </c>
      <c r="H95" s="125" t="s">
        <v>949</v>
      </c>
      <c r="I95" s="125" t="s">
        <v>950</v>
      </c>
    </row>
    <row r="96" spans="1:13" ht="16.5" thickBot="1" x14ac:dyDescent="0.3">
      <c r="A96" s="88"/>
      <c r="B96" s="96" t="s">
        <v>951</v>
      </c>
      <c r="C96" s="102"/>
      <c r="D96" s="136">
        <f>SUM(D97:D109)</f>
        <v>15</v>
      </c>
      <c r="E96" s="136">
        <f>SUM(E97:E109)</f>
        <v>20</v>
      </c>
      <c r="F96" s="136">
        <f>SUM(F97:F109)</f>
        <v>224.8</v>
      </c>
      <c r="G96" s="125"/>
      <c r="H96" s="125"/>
      <c r="I96" s="125"/>
      <c r="J96" s="132"/>
      <c r="K96" s="132"/>
      <c r="L96" s="132"/>
      <c r="M96" s="132"/>
    </row>
    <row r="97" spans="1:9" ht="38.25" customHeight="1" thickBot="1" x14ac:dyDescent="0.3">
      <c r="A97" s="88"/>
      <c r="B97" s="96"/>
      <c r="C97" s="102" t="s">
        <v>45</v>
      </c>
      <c r="D97" s="125">
        <v>1</v>
      </c>
      <c r="E97" s="125">
        <v>6</v>
      </c>
      <c r="F97" s="125">
        <v>40.799999999999997</v>
      </c>
      <c r="G97" s="125" t="s">
        <v>952</v>
      </c>
      <c r="H97" s="125" t="s">
        <v>953</v>
      </c>
      <c r="I97" s="125" t="s">
        <v>954</v>
      </c>
    </row>
    <row r="98" spans="1:9" ht="26.25" thickBot="1" x14ac:dyDescent="0.3">
      <c r="A98" s="88"/>
      <c r="B98" s="71"/>
      <c r="C98" s="102" t="s">
        <v>45</v>
      </c>
      <c r="D98" s="125">
        <v>1</v>
      </c>
      <c r="E98" s="125">
        <v>1</v>
      </c>
      <c r="F98" s="125">
        <v>25</v>
      </c>
      <c r="G98" s="125" t="s">
        <v>934</v>
      </c>
      <c r="H98" s="125" t="s">
        <v>955</v>
      </c>
      <c r="I98" s="125" t="s">
        <v>956</v>
      </c>
    </row>
    <row r="99" spans="1:9" ht="26.25" thickBot="1" x14ac:dyDescent="0.3">
      <c r="A99" s="88"/>
      <c r="B99" s="71"/>
      <c r="C99" s="102" t="s">
        <v>45</v>
      </c>
      <c r="D99" s="125">
        <v>1</v>
      </c>
      <c r="E99" s="125">
        <v>1</v>
      </c>
      <c r="F99" s="125">
        <v>15</v>
      </c>
      <c r="G99" s="125" t="s">
        <v>934</v>
      </c>
      <c r="H99" s="125" t="s">
        <v>957</v>
      </c>
      <c r="I99" s="125" t="s">
        <v>958</v>
      </c>
    </row>
    <row r="100" spans="1:9" ht="26.25" thickBot="1" x14ac:dyDescent="0.3">
      <c r="A100" s="88"/>
      <c r="B100" s="71"/>
      <c r="C100" s="102" t="s">
        <v>45</v>
      </c>
      <c r="D100" s="125">
        <v>1</v>
      </c>
      <c r="E100" s="125">
        <v>1</v>
      </c>
      <c r="F100" s="125">
        <v>10</v>
      </c>
      <c r="G100" s="125" t="s">
        <v>934</v>
      </c>
      <c r="H100" s="125" t="s">
        <v>959</v>
      </c>
      <c r="I100" s="125" t="s">
        <v>960</v>
      </c>
    </row>
    <row r="101" spans="1:9" ht="26.25" thickBot="1" x14ac:dyDescent="0.3">
      <c r="A101" s="88"/>
      <c r="B101" s="71"/>
      <c r="C101" s="102" t="s">
        <v>45</v>
      </c>
      <c r="D101" s="125">
        <v>1</v>
      </c>
      <c r="E101" s="125">
        <v>1</v>
      </c>
      <c r="F101" s="125">
        <v>28</v>
      </c>
      <c r="G101" s="125" t="s">
        <v>934</v>
      </c>
      <c r="H101" s="125" t="s">
        <v>961</v>
      </c>
      <c r="I101" s="125" t="s">
        <v>962</v>
      </c>
    </row>
    <row r="102" spans="1:9" ht="26.25" thickBot="1" x14ac:dyDescent="0.3">
      <c r="A102" s="88"/>
      <c r="B102" s="71"/>
      <c r="C102" s="102" t="s">
        <v>45</v>
      </c>
      <c r="D102" s="125">
        <v>1</v>
      </c>
      <c r="E102" s="125">
        <v>1</v>
      </c>
      <c r="F102" s="125">
        <v>12</v>
      </c>
      <c r="G102" s="125" t="s">
        <v>934</v>
      </c>
      <c r="H102" s="125" t="s">
        <v>963</v>
      </c>
      <c r="I102" s="125" t="s">
        <v>964</v>
      </c>
    </row>
    <row r="103" spans="1:9" ht="26.25" thickBot="1" x14ac:dyDescent="0.3">
      <c r="A103" s="88"/>
      <c r="B103" s="71"/>
      <c r="C103" s="102" t="s">
        <v>45</v>
      </c>
      <c r="D103" s="125">
        <v>2</v>
      </c>
      <c r="E103" s="125">
        <v>2</v>
      </c>
      <c r="F103" s="125">
        <v>12</v>
      </c>
      <c r="G103" s="125" t="s">
        <v>934</v>
      </c>
      <c r="H103" s="125" t="s">
        <v>965</v>
      </c>
      <c r="I103" s="125" t="s">
        <v>946</v>
      </c>
    </row>
    <row r="104" spans="1:9" ht="26.25" thickBot="1" x14ac:dyDescent="0.3">
      <c r="A104" s="88"/>
      <c r="B104" s="71"/>
      <c r="C104" s="102" t="s">
        <v>45</v>
      </c>
      <c r="D104" s="125">
        <v>1</v>
      </c>
      <c r="E104" s="125">
        <v>1</v>
      </c>
      <c r="F104" s="125">
        <v>15</v>
      </c>
      <c r="G104" s="125" t="s">
        <v>934</v>
      </c>
      <c r="H104" s="125" t="s">
        <v>966</v>
      </c>
      <c r="I104" s="125" t="s">
        <v>967</v>
      </c>
    </row>
    <row r="105" spans="1:9" ht="26.25" thickBot="1" x14ac:dyDescent="0.3">
      <c r="A105" s="88"/>
      <c r="B105" s="71"/>
      <c r="C105" s="102" t="s">
        <v>45</v>
      </c>
      <c r="D105" s="125">
        <v>1</v>
      </c>
      <c r="E105" s="125">
        <v>1</v>
      </c>
      <c r="F105" s="125">
        <v>12</v>
      </c>
      <c r="G105" s="125" t="s">
        <v>934</v>
      </c>
      <c r="H105" s="125" t="s">
        <v>826</v>
      </c>
      <c r="I105" s="125" t="s">
        <v>968</v>
      </c>
    </row>
    <row r="106" spans="1:9" ht="26.25" thickBot="1" x14ac:dyDescent="0.3">
      <c r="A106" s="88"/>
      <c r="B106" s="71"/>
      <c r="C106" s="102" t="s">
        <v>45</v>
      </c>
      <c r="D106" s="125">
        <v>2</v>
      </c>
      <c r="E106" s="125">
        <v>2</v>
      </c>
      <c r="F106" s="125">
        <v>12</v>
      </c>
      <c r="G106" s="125" t="s">
        <v>934</v>
      </c>
      <c r="H106" s="125" t="s">
        <v>843</v>
      </c>
      <c r="I106" s="125" t="s">
        <v>969</v>
      </c>
    </row>
    <row r="107" spans="1:9" ht="26.25" thickBot="1" x14ac:dyDescent="0.3">
      <c r="A107" s="88"/>
      <c r="B107" s="71"/>
      <c r="C107" s="102" t="s">
        <v>45</v>
      </c>
      <c r="D107" s="125">
        <v>1</v>
      </c>
      <c r="E107" s="125">
        <v>1</v>
      </c>
      <c r="F107" s="125">
        <v>15</v>
      </c>
      <c r="G107" s="125" t="s">
        <v>934</v>
      </c>
      <c r="H107" s="125" t="s">
        <v>970</v>
      </c>
      <c r="I107" s="125" t="s">
        <v>971</v>
      </c>
    </row>
    <row r="108" spans="1:9" ht="26.25" thickBot="1" x14ac:dyDescent="0.3">
      <c r="A108" s="88">
        <v>15</v>
      </c>
      <c r="B108" s="71"/>
      <c r="C108" s="102" t="s">
        <v>45</v>
      </c>
      <c r="D108" s="125">
        <v>1</v>
      </c>
      <c r="E108" s="125">
        <v>1</v>
      </c>
      <c r="F108" s="125">
        <v>10</v>
      </c>
      <c r="G108" s="125" t="s">
        <v>934</v>
      </c>
      <c r="H108" s="125" t="s">
        <v>972</v>
      </c>
      <c r="I108" s="125" t="s">
        <v>973</v>
      </c>
    </row>
    <row r="109" spans="1:9" ht="39" thickBot="1" x14ac:dyDescent="0.3">
      <c r="A109" s="88"/>
      <c r="B109" s="102"/>
      <c r="C109" s="102" t="s">
        <v>45</v>
      </c>
      <c r="D109" s="125">
        <v>1</v>
      </c>
      <c r="E109" s="125">
        <v>1</v>
      </c>
      <c r="F109" s="125">
        <v>18</v>
      </c>
      <c r="G109" s="125" t="s">
        <v>974</v>
      </c>
      <c r="H109" s="125" t="s">
        <v>975</v>
      </c>
      <c r="I109" s="125" t="s">
        <v>976</v>
      </c>
    </row>
    <row r="110" spans="1:9" ht="32.25" thickBot="1" x14ac:dyDescent="0.3">
      <c r="A110" s="88"/>
      <c r="B110" s="93" t="s">
        <v>977</v>
      </c>
      <c r="C110" s="102"/>
      <c r="D110" s="125"/>
      <c r="E110" s="125"/>
      <c r="F110" s="125"/>
      <c r="G110" s="125"/>
      <c r="H110" s="125"/>
      <c r="I110" s="125"/>
    </row>
    <row r="111" spans="1:9" ht="32.25" thickBot="1" x14ac:dyDescent="0.3">
      <c r="A111" s="88"/>
      <c r="B111" s="93" t="s">
        <v>978</v>
      </c>
      <c r="C111" s="102"/>
      <c r="D111" s="136">
        <f t="shared" ref="D111:F111" si="13">SUM(D112:D113)</f>
        <v>5</v>
      </c>
      <c r="E111" s="136">
        <f t="shared" si="13"/>
        <v>5</v>
      </c>
      <c r="F111" s="136">
        <f t="shared" si="13"/>
        <v>210</v>
      </c>
      <c r="G111" s="125"/>
      <c r="H111" s="125"/>
      <c r="I111" s="125"/>
    </row>
    <row r="112" spans="1:9" ht="27" customHeight="1" thickBot="1" x14ac:dyDescent="0.3">
      <c r="A112" s="88"/>
      <c r="B112" s="133"/>
      <c r="C112" s="102" t="s">
        <v>45</v>
      </c>
      <c r="D112" s="125">
        <v>4</v>
      </c>
      <c r="E112" s="125">
        <v>4</v>
      </c>
      <c r="F112" s="125">
        <v>170</v>
      </c>
      <c r="G112" s="125" t="s">
        <v>979</v>
      </c>
      <c r="H112" s="125" t="s">
        <v>980</v>
      </c>
      <c r="I112" s="125" t="s">
        <v>981</v>
      </c>
    </row>
    <row r="113" spans="1:9" ht="31.5" customHeight="1" thickBot="1" x14ac:dyDescent="0.3">
      <c r="A113" s="48">
        <v>17</v>
      </c>
      <c r="B113" s="133"/>
      <c r="C113" s="102" t="s">
        <v>45</v>
      </c>
      <c r="D113" s="125">
        <v>1</v>
      </c>
      <c r="E113" s="125">
        <v>1</v>
      </c>
      <c r="F113" s="125">
        <v>40</v>
      </c>
      <c r="G113" s="125" t="s">
        <v>979</v>
      </c>
      <c r="H113" s="125" t="s">
        <v>982</v>
      </c>
      <c r="I113" s="125" t="s">
        <v>983</v>
      </c>
    </row>
    <row r="114" spans="1:9" ht="30" customHeight="1" thickBot="1" x14ac:dyDescent="0.3">
      <c r="A114" s="251"/>
      <c r="B114" s="93" t="s">
        <v>984</v>
      </c>
      <c r="C114" s="102"/>
      <c r="D114" s="125"/>
      <c r="E114" s="125"/>
      <c r="F114" s="125"/>
      <c r="G114" s="125"/>
      <c r="H114" s="125"/>
      <c r="I114" s="125"/>
    </row>
    <row r="115" spans="1:9" ht="61.5" customHeight="1" thickBot="1" x14ac:dyDescent="0.3">
      <c r="A115" s="252"/>
      <c r="B115" s="129" t="s">
        <v>985</v>
      </c>
      <c r="C115" s="119"/>
      <c r="D115" s="139"/>
      <c r="E115" s="139"/>
      <c r="F115" s="139"/>
      <c r="G115" s="139"/>
      <c r="H115" s="139"/>
      <c r="I115" s="139"/>
    </row>
    <row r="116" spans="1:9" ht="28.5" customHeight="1" thickBot="1" x14ac:dyDescent="0.3">
      <c r="A116" s="50"/>
      <c r="B116" s="118" t="s">
        <v>812</v>
      </c>
      <c r="C116" s="128"/>
      <c r="D116" s="138"/>
      <c r="E116" s="138"/>
      <c r="F116" s="138"/>
      <c r="G116" s="138"/>
      <c r="H116" s="138"/>
      <c r="I116" s="138"/>
    </row>
    <row r="117" spans="1:9" ht="16.5" thickBot="1" x14ac:dyDescent="0.3">
      <c r="A117" s="50"/>
      <c r="B117" s="76" t="s">
        <v>986</v>
      </c>
      <c r="C117" s="106"/>
      <c r="D117" s="101"/>
      <c r="E117" s="101"/>
      <c r="F117" s="101"/>
      <c r="G117" s="101"/>
      <c r="H117" s="101"/>
      <c r="I117" s="101"/>
    </row>
    <row r="118" spans="1:9" ht="16.5" thickBot="1" x14ac:dyDescent="0.3">
      <c r="A118" s="34"/>
      <c r="B118" s="77" t="s">
        <v>987</v>
      </c>
      <c r="C118" s="102"/>
      <c r="D118" s="136">
        <f>D11+D17+D26+D34+D38+D42+D46+D47+D48+D51+D75+D84+D87+D90+D111</f>
        <v>123</v>
      </c>
      <c r="E118" s="136">
        <f t="shared" ref="E118:F118" si="14">E11+E17+E26+E34+E38+E42+E46+E47+E48+E51+E75+E84+E87+E90+E111</f>
        <v>131</v>
      </c>
      <c r="F118" s="136">
        <f t="shared" si="14"/>
        <v>5655.7</v>
      </c>
      <c r="G118" s="125"/>
      <c r="H118" s="125"/>
      <c r="I118" s="125"/>
    </row>
    <row r="119" spans="1:9" ht="79.5" thickBot="1" x14ac:dyDescent="0.3">
      <c r="A119" s="134"/>
      <c r="B119" s="89" t="s">
        <v>988</v>
      </c>
      <c r="C119" s="102"/>
      <c r="D119" s="125"/>
      <c r="E119" s="125"/>
      <c r="F119" s="125"/>
      <c r="G119" s="125"/>
      <c r="H119" s="125"/>
      <c r="I119" s="125"/>
    </row>
    <row r="120" spans="1:9" ht="15.75" x14ac:dyDescent="0.25">
      <c r="B120" s="34"/>
      <c r="C120" s="24"/>
      <c r="D120" s="24"/>
      <c r="E120" s="24"/>
      <c r="F120" s="24"/>
      <c r="G120" s="24"/>
      <c r="H120" s="24"/>
      <c r="I120" s="24"/>
    </row>
    <row r="121" spans="1:9" ht="15.75" x14ac:dyDescent="0.25">
      <c r="A121" s="135" t="s">
        <v>989</v>
      </c>
    </row>
    <row r="122" spans="1:9" ht="15.75" x14ac:dyDescent="0.25">
      <c r="A122" s="1"/>
      <c r="B122" s="1" t="s">
        <v>990</v>
      </c>
    </row>
  </sheetData>
  <mergeCells count="50">
    <mergeCell ref="A114:A115"/>
    <mergeCell ref="I48:I49"/>
    <mergeCell ref="A51:A66"/>
    <mergeCell ref="A74:A79"/>
    <mergeCell ref="A87:A90"/>
    <mergeCell ref="F48:F49"/>
    <mergeCell ref="G48:G49"/>
    <mergeCell ref="H48:H49"/>
    <mergeCell ref="A48:A49"/>
    <mergeCell ref="B48:B49"/>
    <mergeCell ref="C48:C49"/>
    <mergeCell ref="D48:D49"/>
    <mergeCell ref="E48:E49"/>
    <mergeCell ref="G27:G28"/>
    <mergeCell ref="H27:H28"/>
    <mergeCell ref="I27:I28"/>
    <mergeCell ref="A35:A37"/>
    <mergeCell ref="C35:C37"/>
    <mergeCell ref="D35:D37"/>
    <mergeCell ref="E35:E37"/>
    <mergeCell ref="F35:F37"/>
    <mergeCell ref="G35:G37"/>
    <mergeCell ref="H35:H37"/>
    <mergeCell ref="A26:A33"/>
    <mergeCell ref="C27:C28"/>
    <mergeCell ref="D27:D28"/>
    <mergeCell ref="E27:E28"/>
    <mergeCell ref="F27:F28"/>
    <mergeCell ref="I35:I37"/>
    <mergeCell ref="H12:H13"/>
    <mergeCell ref="I12:I13"/>
    <mergeCell ref="A17:A24"/>
    <mergeCell ref="C18:C19"/>
    <mergeCell ref="D18:D19"/>
    <mergeCell ref="E18:E19"/>
    <mergeCell ref="F18:F19"/>
    <mergeCell ref="G18:G19"/>
    <mergeCell ref="H18:H19"/>
    <mergeCell ref="I18:I19"/>
    <mergeCell ref="A11:A14"/>
    <mergeCell ref="C12:C13"/>
    <mergeCell ref="D12:D13"/>
    <mergeCell ref="E12:E13"/>
    <mergeCell ref="F12:F13"/>
    <mergeCell ref="G12:G13"/>
    <mergeCell ref="A3:I3"/>
    <mergeCell ref="A4:I5"/>
    <mergeCell ref="C7:C9"/>
    <mergeCell ref="I7:I9"/>
    <mergeCell ref="B8:B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прилож1</vt:lpstr>
      <vt:lpstr>прилож2</vt:lpstr>
      <vt:lpstr>прилож3</vt:lpstr>
      <vt:lpstr>прилож4</vt:lpstr>
      <vt:lpstr>прилож5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2021-12-23T08:25:25Z</dcterms:modified>
</cp:coreProperties>
</file>